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Самараинвестнефть\090226 КС 1\"/>
    </mc:Choice>
  </mc:AlternateContent>
  <xr:revisionPtr revIDLastSave="0" documentId="13_ncr:1_{3C02A2C1-3268-46F4-9CC8-FD624B0EC2E9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Техническое задание" sheetId="1" r:id="rId1"/>
  </sheets>
  <definedNames>
    <definedName name="_xlnm._FilterDatabase" localSheetId="0" hidden="1">'Техническое задание'!$A$42:$E$143</definedName>
    <definedName name="_xlnm.Print_Titles" localSheetId="0">'Техническое задание'!$42:$42</definedName>
    <definedName name="_xlnm.Print_Area" localSheetId="0">'Техническое задание'!$A$1:$E$146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3" i="1" l="1"/>
  <c r="D89" i="1"/>
  <c r="D47" i="1"/>
  <c r="D46" i="1"/>
  <c r="D45" i="1"/>
  <c r="A45" i="1"/>
  <c r="A46" i="1" s="1"/>
  <c r="A47" i="1" s="1"/>
  <c r="A49" i="1" s="1"/>
  <c r="A52" i="1" s="1"/>
  <c r="A53" i="1" s="1"/>
  <c r="A54" i="1" s="1"/>
  <c r="A56" i="1" s="1"/>
  <c r="A57" i="1" s="1"/>
  <c r="A59" i="1" s="1"/>
  <c r="A61" i="1" s="1"/>
  <c r="A63" i="1" s="1"/>
  <c r="A65" i="1" s="1"/>
  <c r="A68" i="1" s="1"/>
  <c r="A69" i="1" s="1"/>
  <c r="A72" i="1" s="1"/>
  <c r="A73" i="1" s="1"/>
  <c r="A74" i="1" s="1"/>
  <c r="A76" i="1" s="1"/>
  <c r="A77" i="1" s="1"/>
  <c r="A79" i="1" s="1"/>
  <c r="A81" i="1" s="1"/>
  <c r="A83" i="1" s="1"/>
  <c r="A85" i="1" s="1"/>
  <c r="A88" i="1" s="1"/>
  <c r="A92" i="1" s="1"/>
  <c r="A93" i="1" s="1"/>
  <c r="A96" i="1" s="1"/>
  <c r="A97" i="1" s="1"/>
  <c r="A98" i="1" s="1"/>
  <c r="A100" i="1" s="1"/>
  <c r="A101" i="1" s="1"/>
  <c r="A103" i="1" s="1"/>
  <c r="A105" i="1" s="1"/>
  <c r="A107" i="1" s="1"/>
  <c r="A109" i="1" s="1"/>
  <c r="A112" i="1" s="1"/>
  <c r="A116" i="1" s="1"/>
  <c r="A117" i="1" s="1"/>
</calcChain>
</file>

<file path=xl/sharedStrings.xml><?xml version="1.0" encoding="utf-8"?>
<sst xmlns="http://schemas.openxmlformats.org/spreadsheetml/2006/main" count="223" uniqueCount="141">
  <si>
    <t>Согласовано:</t>
  </si>
  <si>
    <t>Утверждаю:</t>
  </si>
  <si>
    <t>Заместитель генерального директора                                             - Главный инженер</t>
  </si>
  <si>
    <t>Генеральный директор</t>
  </si>
  <si>
    <t>АО «Самараинвестнефть»</t>
  </si>
  <si>
    <t>_____________ А.В. Пушкарев</t>
  </si>
  <si>
    <t>_____________В.А. Черкашин</t>
  </si>
  <si>
    <t>«___»_____________2026 г.</t>
  </si>
  <si>
    <t>Заместитель генерального директора 
по капитальному строительству</t>
  </si>
  <si>
    <t>_____________ В.В. Баранов</t>
  </si>
  <si>
    <t>«___»_____________2026г.</t>
  </si>
  <si>
    <t>Заместитель генерального директора 
по обеспечению производства</t>
  </si>
  <si>
    <t>_____________ А.В. Сластенин</t>
  </si>
  <si>
    <t>Приложение 3</t>
  </si>
  <si>
    <t>Техническое задание</t>
  </si>
  <si>
    <r>
      <t xml:space="preserve">Заказчик – </t>
    </r>
    <r>
      <rPr>
        <sz val="12"/>
        <rFont val="Times New Roman"/>
        <family val="1"/>
        <charset val="204"/>
      </rPr>
      <t xml:space="preserve"> АО «Самараинвестнефть»</t>
    </r>
  </si>
  <si>
    <t>Генеральный директор ‑  Виктор Алексеевич Черкашин</t>
  </si>
  <si>
    <t>Почтовый адрес:</t>
  </si>
  <si>
    <t>Россия, 443029, Самарская область, г. Самара, ул. Губанова – 21.</t>
  </si>
  <si>
    <r>
      <t xml:space="preserve">Месторождение: </t>
    </r>
    <r>
      <rPr>
        <sz val="12"/>
        <rFont val="Times New Roman"/>
        <family val="1"/>
        <charset val="204"/>
      </rPr>
      <t>АО «Самараинвестнефть», ПСП Калиновый ключ, Сергиевский р-он Самарской области.</t>
    </r>
  </si>
  <si>
    <t>Состав работ и квалификационные требования к Подрядчику</t>
  </si>
  <si>
    <t>Наименование работ: Строительно-монтажные работы на объектах АО «Самараинвестнефть», стоимость работ определяется на основании актуальной редакции сборников базовых цен Федеральных единичных расценок (ФЕР-2020), в программе Гранд-смета, с использованием  индексов  ООО «Стройинформресурс» для пересчета в уровень цен первого месяца текущего квартала (1 кв. - январь; 2 кв. - апрель;  3 кв. - июль;  4 кв. - октябрь) для региона нахождения объекта строительства на период проведения тендерных процедур / на период строительства.</t>
  </si>
  <si>
    <t>№ пп</t>
  </si>
  <si>
    <t>Наименование</t>
  </si>
  <si>
    <t>Ед. изм.</t>
  </si>
  <si>
    <t>Кол.</t>
  </si>
  <si>
    <t>Примечание</t>
  </si>
  <si>
    <t>Подъездная автомобильная дорога к ПСП Калиновый ключ, инв. № 000009271</t>
  </si>
  <si>
    <t>Подготовительные работы</t>
  </si>
  <si>
    <t>Погрузка и перевозка грузов автомобилями бортовыми грузоподъемностью до 5 т на расстояние: I класс груза до 1 км (Геосетка, Геотекстиль при весе 275г/м2)</t>
  </si>
  <si>
    <t>1 т</t>
  </si>
  <si>
    <t>Перевозка выполняется с места складирования, расположенного на расстоянии 1 км от места производства работ</t>
  </si>
  <si>
    <t>Погрузка и перевозка грузов автомобилями-самосвалами грузоподъемностью 10 т работающих из карьера на расстояние: до 1 км (песок при плотности 1,6 т/м3, щебень при плотности 1,8 т/м3)</t>
  </si>
  <si>
    <t>Погрузка и перевозка грузов автомобилями бортовыми грузоподъемностью до 15 т на расстояние: I класс груза до 1 км (плиты ПДН, масса одной плиты 4,2т)</t>
  </si>
  <si>
    <t>Техническая рекультивация</t>
  </si>
  <si>
    <t>Планировка плодородного слоя грунта механизированным способом, группа грунта 1                                                    S=10*(54+18+96)+580=2260м2</t>
  </si>
  <si>
    <t>1 м2</t>
  </si>
  <si>
    <t>Участок № 9 (протяженность участка дороги L=54 м, категория дороги - IV)</t>
  </si>
  <si>
    <t>Демонтажные работы</t>
  </si>
  <si>
    <t>Разборка дорожного покрытия из асфальтобетона при помощи отбойных молотков с сгребанием материалов в штабель                                                                                       V=426*0,12=51,1м3</t>
  </si>
  <si>
    <t>1 м2 / 1 м3</t>
  </si>
  <si>
    <t>426 / 51,1</t>
  </si>
  <si>
    <t>Разборка оснований из щебня с сгребанием материалов в штабель                                                                                     V=426*0,25=106,5м3</t>
  </si>
  <si>
    <t>426 / 106,5</t>
  </si>
  <si>
    <t>Разборка покрытий обочин из щебня с сгребанием материалов в штабель                                                                                                                               V=(692-426)*0,15=39,9м3</t>
  </si>
  <si>
    <t>266 / 39,9</t>
  </si>
  <si>
    <t>Устройство дорожного покрытия</t>
  </si>
  <si>
    <t>Планировка площадей механизированным способом (полотно с обочинами и откосами)                                                                                               S=692+362=1054м2</t>
  </si>
  <si>
    <t>Устройство сплошной прослойки из геотекстильного материала Геоспан с плотностью не менее 275 г/м2 в 1 слой на ширину 10,5м на земляном полотне. Перед устройством прослойки, земляное полотно уплотнить катками</t>
  </si>
  <si>
    <t>Материал геотекстильный Геоспан ТН-50 5,2м 275 г/м2</t>
  </si>
  <si>
    <t>Устройство оснований из щебня при укатке каменных материалов нижнего слоя толщиной 15 см, двухслойного основания                                                    V=692*0,15*1,26=103,8*1,26=130,8</t>
  </si>
  <si>
    <t>692 / 103,8</t>
  </si>
  <si>
    <t>Щебень М 600, фракция 40-70 мм, группа 2 (K=1,26)</t>
  </si>
  <si>
    <t>1 м3</t>
  </si>
  <si>
    <t>Устройство оснований из щебня при укатке каменных материалов верхнего слоя толщиной 10 см, двухслойного основания                                                    V=692*0,1*1,26=69,2*1,26=87,2</t>
  </si>
  <si>
    <t>692 / 69,2</t>
  </si>
  <si>
    <t>Щебень М 600, фракция 20-40 мм, группа 2 (K=1,26)</t>
  </si>
  <si>
    <t>Устройство подстилающих и выравнивающих слоев h=0,2м оснований из песка с уплотнением (под плиты на ширину полотна 9м)                                                                                                        V=(9*6*9)*0,2*1,1=486*0,2*1,1=97,2*1,1=106,9</t>
  </si>
  <si>
    <t>486 / 97,2</t>
  </si>
  <si>
    <t>Песок речной для строительных работ средний, к=1,1</t>
  </si>
  <si>
    <t>Устройство дорожных покрытий из сборных прямоугольных железобетонных плит площадью одной плиты 12м2 с заделкой швов раствором</t>
  </si>
  <si>
    <t>1 шт / 1 м3 / 1 т</t>
  </si>
  <si>
    <t>36 / 60,48 / 151,2</t>
  </si>
  <si>
    <t xml:space="preserve">Плита дорожная ПДН 6000х2000х140 по серии 3.503.1-91 вып.1 </t>
  </si>
  <si>
    <t>1 шт</t>
  </si>
  <si>
    <t>Укрепление откосов</t>
  </si>
  <si>
    <t>Погрузка механизированным способом материала полученного от разборки дорожных покрытий и оснований с перевозкой до 0,5км к месту россыпи и разравнивания материала (25% - асфальт, 75% - щебень в перемешку с грунтом)                                       V=51,1+106,5+39,9=197,5м3</t>
  </si>
  <si>
    <t>Укрепление откосов без проливки водой по обе стороны полотна дороги материалами разборки дорожных покрытий с уплотнением                                                    S=197,5/0,3=658,3м2</t>
  </si>
  <si>
    <t>658,3 / 197,5</t>
  </si>
  <si>
    <t>Участок № 12 (протяженность участка дороги L=18 м, категория дороги - IV)</t>
  </si>
  <si>
    <t>Разборка дорожного покрытия из асфальтобетона при помощи отбойных молотков с сгребанием материалов в штабель                                                                                   V=147*0,12=17,6м3</t>
  </si>
  <si>
    <t>147 / 17,6</t>
  </si>
  <si>
    <t>Разборка оснований из щебня с сгребанием материалов в штабель V=147*0,25=36,8м3</t>
  </si>
  <si>
    <t>147 / 36,8</t>
  </si>
  <si>
    <t>Разборка покрытий обочин из щебня с сгребанием материалов в штабель                                                                                                                   V=(221-147)*0,15=11,1м3</t>
  </si>
  <si>
    <t>74 / 11,1</t>
  </si>
  <si>
    <t>Планировка площадей механизированным способом (полотно с обочинами и откосами)                                                                                               S=221+154=375м2</t>
  </si>
  <si>
    <t>Устройство оснований из щебня при укатке каменных материалов нижнего слоя толщиной 15 см, двухслойного основания                                                    V=221*0,15*1,26=33,2*1,26=41,8</t>
  </si>
  <si>
    <t>221 / 33,2</t>
  </si>
  <si>
    <t>м3</t>
  </si>
  <si>
    <t>Устройство оснований из щебня при укатке каменных материалов верхнего слоя толщиной 10 см, двухслойного основания                                                    V=221*0,1*1,26=22,1*1,26=27,9</t>
  </si>
  <si>
    <t>221 / 22,1</t>
  </si>
  <si>
    <t>Устройство подстилающих и выравнивающих слоев h=0,2м оснований из песка с уплотнением (под плиты на ширину полотна 9м)                                                                                                             V=(9*6*3)*0,2*1,1=162*0,2*1,1=32,4*1,1=48,6</t>
  </si>
  <si>
    <t>162 / 32,4</t>
  </si>
  <si>
    <t>12 / 20,16 / 50,4</t>
  </si>
  <si>
    <t>шт</t>
  </si>
  <si>
    <t>Монолитный участок</t>
  </si>
  <si>
    <t>Планировка площадей механизированным способом (полотно с обочинами и откосами)                                                                                               S=3+3=6м2; V=6*0,35=2,1м3</t>
  </si>
  <si>
    <t>6 / 2,1</t>
  </si>
  <si>
    <t>Арматура АIII 10мм по ГОСТ 23279-2012</t>
  </si>
  <si>
    <t>т</t>
  </si>
  <si>
    <t>Бетон В30 W8 F300 по ГОСТ 26633–2015</t>
  </si>
  <si>
    <t>Погрузка механизированным способом материала полученного от разборки дорожных покрытий и оснований с перевозкой до 0,5км к месту россыпи и разравнивания материала (25% - асфальт, 75% - щебень в перемешку с грунтом)                                                    V=17,6+36,8+11,1=65,5м3</t>
  </si>
  <si>
    <t>Укрепление откосов без проливки водой по обе стороны полотна дороги материалами разборки дорожных покрытий с уплотнением                                                      S=65,5/0,3=218,3м2</t>
  </si>
  <si>
    <t>218,3 / 65,5</t>
  </si>
  <si>
    <t>Участок № 14/15 (протяженность участка дороги L=96 м, категория дороги - IV)</t>
  </si>
  <si>
    <t>Разборка дорожного покрытия из асфальтобетона при помощи отбойных молотков с сгребанием материалов в штабель                                                                                   V=746*0,12=89,5м3</t>
  </si>
  <si>
    <t>746 / 89,5</t>
  </si>
  <si>
    <t>Разборка оснований из щебня с сгребанием материалов в штабель                                                                                   V=746*0,25=186,5м3</t>
  </si>
  <si>
    <t>746 / 186,5</t>
  </si>
  <si>
    <t>Разборка покрытий обочин из щебня с сгребанием материалов в штабель                                                                                                                   V=(1159-746)*0,15=62,0м3</t>
  </si>
  <si>
    <t>413 / 62,0</t>
  </si>
  <si>
    <t>Планировка площадей механизированным способом (полотно с обочинами и откосами)                                                                                               S=1159+1068=2227м2</t>
  </si>
  <si>
    <t>Устройство оснований из щебня при укатке каменных материалов нижнего слоя толщиной 15 см, двухслойного основания (на ширину 10,5м)                                                                                                V=1159*0,15*1,26=173,9*1,26=219,1</t>
  </si>
  <si>
    <t>1159 / 173,9</t>
  </si>
  <si>
    <t>Устройство оснований из щебня при укатке каменных материалов верхнего слоя толщиной 10 см, двухслойного основания (на ширину 10,5м)                                                                                                                                                   V=1159*0,1*1,26=115,9*1,26=146</t>
  </si>
  <si>
    <t>1159 / 115,9</t>
  </si>
  <si>
    <t>Устройство подстилающих и выравнивающих слоев h=0,2м оснований из песка с уплотнением (под плиты на ширину полотна 9м)                                                                                                               V=(9*6*16)*0,2*1,1=864*0,2*1,1=172,8*1,1=190,1</t>
  </si>
  <si>
    <t>864 / 172,8</t>
  </si>
  <si>
    <t>64 / 107,52 / 268,8</t>
  </si>
  <si>
    <t>Планировка площадей механизированным способом (полотно с обочинами и откосами)                                                                                               S=5+4+4+3+12+2=30м2; V=30*0,35=10,5м3</t>
  </si>
  <si>
    <t>30 / 10,5</t>
  </si>
  <si>
    <t>Погрузка механизированным способом материала полученного от разборки дорожных покрытий и оснований с перевозкой до 0,5км к месту россыпи и разравнивания материала (25% - асфальт, 75% - щебень в перемешку с грунтом)                                          V=89,5+186,5+62=338м3</t>
  </si>
  <si>
    <t>Укрепление откосов без проливки водой по обе стороны полотна дороги материалами разборки дорожных покрытий с уплотнением                                                     S=338/0,3=1126,7м2</t>
  </si>
  <si>
    <t>1126,7 / 338</t>
  </si>
  <si>
    <t xml:space="preserve">Период выполнения ремонтных работ: июль 2026г - октябрь 2026г. </t>
  </si>
  <si>
    <t>Точные сроки выполнения работ будут определены пунктом договора.</t>
  </si>
  <si>
    <t>Материалы поставки Заказчика, передаются Подрядчику по давальческой схеме.</t>
  </si>
  <si>
    <t>Погрузка материалов и оборудования на производственной базе Заказчика выполняется силами и средствами Заказчика в присутствии уполномоченного представителя Подрядчика.</t>
  </si>
  <si>
    <t>Доставка оборудования и материалов с производственной базы Заказчика, на объект строительства выполняется силами и средствами Заказчика. Разгрузка материалов и оборудования выполняется силами Подрядчика.</t>
  </si>
  <si>
    <t>Перед началом производства работ Заказчик передает по акту Подрядчику границы земельного участка, а также известные Заказчику места пересечения с действующими коммуникациями.</t>
  </si>
  <si>
    <t>Лимитированные затраты (затраты на строительство временных зданий и сооружений, дополнительные затраты при производстве СМР в зимнее время, затраты на снегоборьбу и др.) определять в процентах от сметной стоимости СМР без учета стоимости материалов. Размеры норм лимитированных затрат не должны превышать нормативы, предусмотренные соответствующими Методиками действующей сметно-нормативной базы.</t>
  </si>
  <si>
    <t>Строительно-монтажные работы выполнить в соответствии с нормативными документами, актами, положениями и правилами, действующими на территории РФ, а также положениями, регламентами, приказами АО "Самараинвестнефть"</t>
  </si>
  <si>
    <t xml:space="preserve">В связи с тем, что строительство влечет за собой вскрытие дефектов, требующих выполнения некоторых сопутствующих работ, объемы работ могут быть скорректированы при приемке выполненных работ, в случае увеличения объемов работ  с оформлением акта на дополнительные работы.                                                                                                                   </t>
  </si>
  <si>
    <t>Подрядчику предусмотреть дополнительные затраты при работе на территории действующего объекта имеющего развевленную сеть транспортных и инженерных коммуникаций.</t>
  </si>
  <si>
    <t>Стоимость работ должна включать все затраты «Подрядчика» (накладные, транспортные  и другие расходы, связанные с оказанием данной услуги) и не подлежит корректировке в сторону увеличения.</t>
  </si>
  <si>
    <t>При привлечении к выполнению работ субподрядных организаций, участник должен направить в адрес Заказчика  перечень данных предприятий, письменное  обоснование необходимости их привлечения и полный пакет документов, аналогичный документам, представляемым претендентом.</t>
  </si>
  <si>
    <t>Привлечение для выполнения работ субподрядных организаций возможно только при условии  получения предварительного письменного согласования  от Заказчика.</t>
  </si>
  <si>
    <t>Подрядчик во всех случаях несет перед Заказчиком полную ответственность за неисполнение или ненадлежащее исполнение обязательств, привлекаемым субподрядчиком как за свои собственные действия.</t>
  </si>
  <si>
    <t>Все затраты на проведение согласований и заключений во время производства работ производит подрядчик.</t>
  </si>
  <si>
    <t xml:space="preserve">Протяженность дороги от г. Самара до площадки строительства: 
- асфальтированная дорога - 100км                                                                                                                                                                   </t>
  </si>
  <si>
    <t xml:space="preserve">Протяженность автодороги по перевозке материалов:
- Щебень, Песок до 1км;
- Плиты дорожные до 1км;                                                                                                                                                                                                                        </t>
  </si>
  <si>
    <t>При определении стоимости транспортировки материалов принять поправки:
- грунт растительный: потери при транспортировке Ктр = 1,01, уплотнение Купл = 1,05, удельный вес грунта - 1,2 т/м3;
- грунт глинистый: удельный вес грунта - 1,44 т/м3;
- щебень: уплотнение Купл = 1,05, удельный вес - 1,8 т/м3, расход - К=1,26;                                                                                                                                              - камень бутовый: уплотнение Купл = 1,05, удельный вес - 1,6 т/м3, расход - К=1,26;
- песок: уплотнение Купл = 1,05, удельный вес - 1,6 т/м3;
- бетон тяжелый: удельный вес - 1,8т/м3;
- смесь цементно-песчаная: удельный вес - 1,53т/м3 
- асфальтобетон: удельный вес - 2,4т/м3</t>
  </si>
  <si>
    <t xml:space="preserve">Разгрузка  материалов поставки Заказчика со склада до объекта производства работ осуществляется силами Подрядчика. 
Работы по погрузке, перевозке и разгрузке материалов и оборудования определяются на основании нормативной базы ФЕР с пересчетом в текущий уровень цен индексами ООО Стройинформресурс на период формирования сметной документации.  </t>
  </si>
  <si>
    <t xml:space="preserve">Затраты на перебазировку строительной техники следует представить в виде расчета на объект и обратно в текущих ценах с исключением затрат на перебазировку, учтённых в стоимости машино-часа в размере усреднённого процента (5%) от общей стоимости эксплуатации строительной техники по смете.                                                                                                                                                                                                                                                        - Перебазировка бульдозера на трале                                                                                                                                                                                                                                 - Перебазировка экскаватора на трале                                                                                                                                                                                                   - Перебазировка катка самоходного на трале                                                                                                                                                                                                         - Перебазировка автокрана                                                                                                                                             </t>
  </si>
  <si>
    <t>По окончании работ подрядчик обязан предоставить в полном объеме исполнительную документацию (включая спец.журналы) согласно действующих на сегодняшний момент нормативных документов.</t>
  </si>
  <si>
    <t>Условия оплаты: 
- отсутствие авансирования,                                                                                                                                                                                                                                      - оплата работ производится в срок не позднее 180 (ста восьмидесяти) календарных дней с момента подписания Заказчиком Актов о приемке выполненых работ КС-2, Справки о стоимости выполненных работ и затрат КС-3, Отчета об израсходованных материалах при строительных работах, передачи Заказчику проверенной исполнительной документации за выполненный объем работ.</t>
  </si>
  <si>
    <t>Разработал:</t>
  </si>
  <si>
    <t xml:space="preserve">                         Начальник ОКС  _______________________ Ю.В. Скопец</t>
  </si>
  <si>
    <t xml:space="preserve">                         Главный технолог   _____________________А.В. Кузнецов</t>
  </si>
  <si>
    <t xml:space="preserve">        на выполнение работ по текущему ремонту на объекте: "Подъездная автомобильная дорога к ПСП Калиновый ключ, инв. № 000009271"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</si>
</sst>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Helv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10" fillId="0" borderId="0"/>
    <xf numFmtId="0" fontId="1" fillId="0" borderId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2" borderId="0" xfId="0" applyFont="1" applyFill="1" applyBorder="1" applyAlignment="1"/>
    <xf numFmtId="49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top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0" borderId="0" xfId="0" applyFont="1" applyAlignment="1"/>
    <xf numFmtId="0" fontId="2" fillId="2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3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wrapText="1"/>
    </xf>
    <xf numFmtId="0" fontId="11" fillId="0" borderId="0" xfId="0" applyFont="1"/>
    <xf numFmtId="0" fontId="4" fillId="0" borderId="0" xfId="3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2" applyNumberFormat="1" applyFont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Alignment="1">
      <alignment horizontal="right" vertical="top"/>
    </xf>
    <xf numFmtId="0" fontId="4" fillId="0" borderId="0" xfId="0" applyFont="1" applyFill="1"/>
    <xf numFmtId="0" fontId="4" fillId="0" borderId="0" xfId="0" applyFont="1" applyAlignment="1">
      <alignment vertical="center"/>
    </xf>
    <xf numFmtId="0" fontId="4" fillId="0" borderId="0" xfId="2" applyNumberFormat="1" applyFont="1" applyBorder="1" applyAlignment="1">
      <alignment horizontal="left" vertical="center"/>
    </xf>
    <xf numFmtId="0" fontId="4" fillId="0" borderId="0" xfId="2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2" applyNumberFormat="1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4" fillId="0" borderId="0" xfId="2" applyNumberFormat="1" applyFont="1" applyBorder="1" applyAlignment="1">
      <alignment horizontal="left" vertical="center" wrapText="1"/>
    </xf>
    <xf numFmtId="0" fontId="4" fillId="2" borderId="0" xfId="2" applyNumberFormat="1" applyFont="1" applyFill="1" applyBorder="1" applyAlignment="1">
      <alignment horizontal="left" vertical="center" wrapText="1"/>
    </xf>
    <xf numFmtId="0" fontId="4" fillId="0" borderId="5" xfId="2" applyNumberFormat="1" applyFont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</cellXfs>
  <cellStyles count="4">
    <cellStyle name="Обычный" xfId="0" builtinId="0"/>
    <cellStyle name="Обычный 3" xfId="1" xr:uid="{00000000-0005-0000-0000-000001000000}"/>
    <cellStyle name="Обычный_ВЛ-6кВ №4, №5 (на сайте)" xfId="2" xr:uid="{00000000-0005-0000-0000-000002000000}"/>
    <cellStyle name="Обычный_Разделительная ведомость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142</xdr:row>
      <xdr:rowOff>0</xdr:rowOff>
    </xdr:from>
    <xdr:to>
      <xdr:col>1</xdr:col>
      <xdr:colOff>523875</xdr:colOff>
      <xdr:row>143</xdr:row>
      <xdr:rowOff>128858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763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142</xdr:row>
      <xdr:rowOff>0</xdr:rowOff>
    </xdr:from>
    <xdr:to>
      <xdr:col>1</xdr:col>
      <xdr:colOff>523875</xdr:colOff>
      <xdr:row>143</xdr:row>
      <xdr:rowOff>128858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763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142</xdr:row>
      <xdr:rowOff>0</xdr:rowOff>
    </xdr:from>
    <xdr:to>
      <xdr:col>1</xdr:col>
      <xdr:colOff>523875</xdr:colOff>
      <xdr:row>143</xdr:row>
      <xdr:rowOff>128858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763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142</xdr:row>
      <xdr:rowOff>0</xdr:rowOff>
    </xdr:from>
    <xdr:to>
      <xdr:col>1</xdr:col>
      <xdr:colOff>523875</xdr:colOff>
      <xdr:row>143</xdr:row>
      <xdr:rowOff>128858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763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142</xdr:row>
      <xdr:rowOff>0</xdr:rowOff>
    </xdr:from>
    <xdr:to>
      <xdr:col>1</xdr:col>
      <xdr:colOff>523875</xdr:colOff>
      <xdr:row>143</xdr:row>
      <xdr:rowOff>128858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763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142</xdr:row>
      <xdr:rowOff>0</xdr:rowOff>
    </xdr:from>
    <xdr:to>
      <xdr:col>1</xdr:col>
      <xdr:colOff>523875</xdr:colOff>
      <xdr:row>143</xdr:row>
      <xdr:rowOff>128858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763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142</xdr:row>
      <xdr:rowOff>0</xdr:rowOff>
    </xdr:from>
    <xdr:to>
      <xdr:col>1</xdr:col>
      <xdr:colOff>523875</xdr:colOff>
      <xdr:row>143</xdr:row>
      <xdr:rowOff>128858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763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142</xdr:row>
      <xdr:rowOff>0</xdr:rowOff>
    </xdr:from>
    <xdr:to>
      <xdr:col>1</xdr:col>
      <xdr:colOff>523875</xdr:colOff>
      <xdr:row>143</xdr:row>
      <xdr:rowOff>128858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763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142</xdr:row>
      <xdr:rowOff>0</xdr:rowOff>
    </xdr:from>
    <xdr:to>
      <xdr:col>1</xdr:col>
      <xdr:colOff>523875</xdr:colOff>
      <xdr:row>143</xdr:row>
      <xdr:rowOff>128858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763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142</xdr:row>
      <xdr:rowOff>0</xdr:rowOff>
    </xdr:from>
    <xdr:to>
      <xdr:col>1</xdr:col>
      <xdr:colOff>226918</xdr:colOff>
      <xdr:row>143</xdr:row>
      <xdr:rowOff>128858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28625" y="69818250"/>
          <a:ext cx="226918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142</xdr:row>
      <xdr:rowOff>0</xdr:rowOff>
    </xdr:from>
    <xdr:to>
      <xdr:col>1</xdr:col>
      <xdr:colOff>226918</xdr:colOff>
      <xdr:row>143</xdr:row>
      <xdr:rowOff>128858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28625" y="69818250"/>
          <a:ext cx="226918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142</xdr:row>
      <xdr:rowOff>0</xdr:rowOff>
    </xdr:from>
    <xdr:to>
      <xdr:col>1</xdr:col>
      <xdr:colOff>226918</xdr:colOff>
      <xdr:row>143</xdr:row>
      <xdr:rowOff>128858</xdr:rowOff>
    </xdr:to>
    <xdr:sp macro="" textlink="">
      <xdr:nvSpPr>
        <xdr:cNvPr id="21" name="Text Box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28625" y="69818250"/>
          <a:ext cx="226918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142</xdr:row>
      <xdr:rowOff>0</xdr:rowOff>
    </xdr:from>
    <xdr:to>
      <xdr:col>1</xdr:col>
      <xdr:colOff>226918</xdr:colOff>
      <xdr:row>143</xdr:row>
      <xdr:rowOff>128858</xdr:rowOff>
    </xdr:to>
    <xdr:sp macro="" textlink="">
      <xdr:nvSpPr>
        <xdr:cNvPr id="22" name="Text Box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28625" y="69818250"/>
          <a:ext cx="226918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142</xdr:row>
      <xdr:rowOff>0</xdr:rowOff>
    </xdr:from>
    <xdr:to>
      <xdr:col>1</xdr:col>
      <xdr:colOff>226918</xdr:colOff>
      <xdr:row>143</xdr:row>
      <xdr:rowOff>128858</xdr:rowOff>
    </xdr:to>
    <xdr:sp macro="" textlink="">
      <xdr:nvSpPr>
        <xdr:cNvPr id="23" name="Text Box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28625" y="69818250"/>
          <a:ext cx="226918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142</xdr:row>
      <xdr:rowOff>0</xdr:rowOff>
    </xdr:from>
    <xdr:to>
      <xdr:col>1</xdr:col>
      <xdr:colOff>226918</xdr:colOff>
      <xdr:row>143</xdr:row>
      <xdr:rowOff>128858</xdr:rowOff>
    </xdr:to>
    <xdr:sp macro="" textlink="">
      <xdr:nvSpPr>
        <xdr:cNvPr id="24" name="Text Box 2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28625" y="69818250"/>
          <a:ext cx="226918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142</xdr:row>
      <xdr:rowOff>0</xdr:rowOff>
    </xdr:from>
    <xdr:to>
      <xdr:col>1</xdr:col>
      <xdr:colOff>226918</xdr:colOff>
      <xdr:row>143</xdr:row>
      <xdr:rowOff>128858</xdr:rowOff>
    </xdr:to>
    <xdr:sp macro="" textlink="">
      <xdr:nvSpPr>
        <xdr:cNvPr id="25" name="Text Box 2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28625" y="69818250"/>
          <a:ext cx="226918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28" name="Text Box 1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30" name="Text Box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32" name="Text Box 1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33" name="Text Box 1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34" name="Text Box 1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35" name="Text Box 1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38" name="Text Box 1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40" name="Text Box 1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144</xdr:row>
      <xdr:rowOff>115390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51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42" name="Text Box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144</xdr:row>
      <xdr:rowOff>115391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51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1588994</xdr:colOff>
      <xdr:row>142</xdr:row>
      <xdr:rowOff>0</xdr:rowOff>
    </xdr:from>
    <xdr:to>
      <xdr:col>5</xdr:col>
      <xdr:colOff>230561</xdr:colOff>
      <xdr:row>143</xdr:row>
      <xdr:rowOff>132719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446994" y="69818250"/>
          <a:ext cx="298917" cy="332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45" name="Text Box 1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144</xdr:row>
      <xdr:rowOff>115391</xdr:rowOff>
    </xdr:to>
    <xdr:sp macro="" textlink="">
      <xdr:nvSpPr>
        <xdr:cNvPr id="46" name="Text Box 1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51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48" name="Text Box 1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49" name="Text Box 1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54" name="Text Box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55" name="Text Box 1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56" name="Text Box 1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64" name="Text Box 1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66" name="Text Box 1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72" name="Text Box 1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73" name="Text Box 1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74" name="Text Box 1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76" name="Text Box 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81" name="Text Box 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85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87" name="Text Box 1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88" name="Text Box 1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76200</xdr:colOff>
      <xdr:row>143</xdr:row>
      <xdr:rowOff>128858</xdr:rowOff>
    </xdr:to>
    <xdr:sp macro="" textlink="">
      <xdr:nvSpPr>
        <xdr:cNvPr id="89" name="Text Box 1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858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90" name="Text Box 1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92" name="Text Box 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98" name="Text Box 1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00" name="Text Box 1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01" name="Text Box 1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02" name="Text Box 1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04" name="Text Box 1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05" name="Text Box 1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12" name="Text Box 1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13" name="Text Box 1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18" name="Text Box 1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19" name="Text Box 1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142</xdr:row>
      <xdr:rowOff>0</xdr:rowOff>
    </xdr:from>
    <xdr:to>
      <xdr:col>1</xdr:col>
      <xdr:colOff>533400</xdr:colOff>
      <xdr:row>143</xdr:row>
      <xdr:rowOff>128858</xdr:rowOff>
    </xdr:to>
    <xdr:sp macro="" textlink="">
      <xdr:nvSpPr>
        <xdr:cNvPr id="120" name="Text Box 1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21" name="Text Box 1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22" name="Text Box 1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23" name="Text Box 1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24" name="Text Box 1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26" name="Text Box 1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27" name="Text Box 17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29" name="Text Box 1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31" name="Text Box 17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142</xdr:row>
      <xdr:rowOff>0</xdr:rowOff>
    </xdr:from>
    <xdr:to>
      <xdr:col>4</xdr:col>
      <xdr:colOff>457200</xdr:colOff>
      <xdr:row>143</xdr:row>
      <xdr:rowOff>128858</xdr:rowOff>
    </xdr:to>
    <xdr:sp macro="" textlink="">
      <xdr:nvSpPr>
        <xdr:cNvPr id="132" name="Text Box 17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7239000" y="69818250"/>
          <a:ext cx="76200" cy="32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118</xdr:row>
      <xdr:rowOff>0</xdr:rowOff>
    </xdr:from>
    <xdr:to>
      <xdr:col>1</xdr:col>
      <xdr:colOff>523875</xdr:colOff>
      <xdr:row>118</xdr:row>
      <xdr:rowOff>322369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763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118</xdr:row>
      <xdr:rowOff>0</xdr:rowOff>
    </xdr:from>
    <xdr:to>
      <xdr:col>1</xdr:col>
      <xdr:colOff>523875</xdr:colOff>
      <xdr:row>118</xdr:row>
      <xdr:rowOff>322369</xdr:rowOff>
    </xdr:to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763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118</xdr:row>
      <xdr:rowOff>0</xdr:rowOff>
    </xdr:from>
    <xdr:to>
      <xdr:col>1</xdr:col>
      <xdr:colOff>523875</xdr:colOff>
      <xdr:row>118</xdr:row>
      <xdr:rowOff>322369</xdr:rowOff>
    </xdr:to>
    <xdr:sp macro="" textlink="">
      <xdr:nvSpPr>
        <xdr:cNvPr id="137" name="Text Box 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763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118</xdr:row>
      <xdr:rowOff>0</xdr:rowOff>
    </xdr:from>
    <xdr:to>
      <xdr:col>1</xdr:col>
      <xdr:colOff>523875</xdr:colOff>
      <xdr:row>118</xdr:row>
      <xdr:rowOff>322369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763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40" name="Text Box 1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118</xdr:row>
      <xdr:rowOff>0</xdr:rowOff>
    </xdr:from>
    <xdr:to>
      <xdr:col>1</xdr:col>
      <xdr:colOff>523875</xdr:colOff>
      <xdr:row>118</xdr:row>
      <xdr:rowOff>322369</xdr:rowOff>
    </xdr:to>
    <xdr:sp macro="" textlink="">
      <xdr:nvSpPr>
        <xdr:cNvPr id="141" name="Text Box 1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763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42" name="Text Box 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118</xdr:row>
      <xdr:rowOff>0</xdr:rowOff>
    </xdr:from>
    <xdr:to>
      <xdr:col>1</xdr:col>
      <xdr:colOff>523875</xdr:colOff>
      <xdr:row>118</xdr:row>
      <xdr:rowOff>322369</xdr:rowOff>
    </xdr:to>
    <xdr:sp macro="" textlink="">
      <xdr:nvSpPr>
        <xdr:cNvPr id="143" name="Text Box 1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763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118</xdr:row>
      <xdr:rowOff>0</xdr:rowOff>
    </xdr:from>
    <xdr:to>
      <xdr:col>1</xdr:col>
      <xdr:colOff>523875</xdr:colOff>
      <xdr:row>118</xdr:row>
      <xdr:rowOff>322369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763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118</xdr:row>
      <xdr:rowOff>0</xdr:rowOff>
    </xdr:from>
    <xdr:to>
      <xdr:col>1</xdr:col>
      <xdr:colOff>523875</xdr:colOff>
      <xdr:row>118</xdr:row>
      <xdr:rowOff>322369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763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48" name="Text Box 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118</xdr:row>
      <xdr:rowOff>0</xdr:rowOff>
    </xdr:from>
    <xdr:to>
      <xdr:col>1</xdr:col>
      <xdr:colOff>523875</xdr:colOff>
      <xdr:row>118</xdr:row>
      <xdr:rowOff>322369</xdr:rowOff>
    </xdr:to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763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118</xdr:row>
      <xdr:rowOff>0</xdr:rowOff>
    </xdr:from>
    <xdr:to>
      <xdr:col>1</xdr:col>
      <xdr:colOff>226918</xdr:colOff>
      <xdr:row>118</xdr:row>
      <xdr:rowOff>322369</xdr:rowOff>
    </xdr:to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428625" y="54159150"/>
          <a:ext cx="226918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118</xdr:row>
      <xdr:rowOff>0</xdr:rowOff>
    </xdr:from>
    <xdr:to>
      <xdr:col>1</xdr:col>
      <xdr:colOff>226918</xdr:colOff>
      <xdr:row>118</xdr:row>
      <xdr:rowOff>322369</xdr:rowOff>
    </xdr:to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428625" y="54159150"/>
          <a:ext cx="226918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118</xdr:row>
      <xdr:rowOff>0</xdr:rowOff>
    </xdr:from>
    <xdr:to>
      <xdr:col>1</xdr:col>
      <xdr:colOff>226918</xdr:colOff>
      <xdr:row>118</xdr:row>
      <xdr:rowOff>322369</xdr:rowOff>
    </xdr:to>
    <xdr:sp macro="" textlink="">
      <xdr:nvSpPr>
        <xdr:cNvPr id="152" name="Text Box 17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428625" y="54159150"/>
          <a:ext cx="226918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118</xdr:row>
      <xdr:rowOff>0</xdr:rowOff>
    </xdr:from>
    <xdr:to>
      <xdr:col>1</xdr:col>
      <xdr:colOff>226918</xdr:colOff>
      <xdr:row>118</xdr:row>
      <xdr:rowOff>322369</xdr:rowOff>
    </xdr:to>
    <xdr:sp macro="" textlink="">
      <xdr:nvSpPr>
        <xdr:cNvPr id="153" name="Text Box 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428625" y="54159150"/>
          <a:ext cx="226918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118</xdr:row>
      <xdr:rowOff>0</xdr:rowOff>
    </xdr:from>
    <xdr:to>
      <xdr:col>1</xdr:col>
      <xdr:colOff>226918</xdr:colOff>
      <xdr:row>118</xdr:row>
      <xdr:rowOff>322369</xdr:rowOff>
    </xdr:to>
    <xdr:sp macro="" textlink="">
      <xdr:nvSpPr>
        <xdr:cNvPr id="154" name="Text Box 1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428625" y="54159150"/>
          <a:ext cx="226918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118</xdr:row>
      <xdr:rowOff>0</xdr:rowOff>
    </xdr:from>
    <xdr:to>
      <xdr:col>1</xdr:col>
      <xdr:colOff>226918</xdr:colOff>
      <xdr:row>118</xdr:row>
      <xdr:rowOff>322369</xdr:rowOff>
    </xdr:to>
    <xdr:sp macro="" textlink="">
      <xdr:nvSpPr>
        <xdr:cNvPr id="155" name="Text Box 20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428625" y="54159150"/>
          <a:ext cx="226918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118</xdr:row>
      <xdr:rowOff>0</xdr:rowOff>
    </xdr:from>
    <xdr:to>
      <xdr:col>1</xdr:col>
      <xdr:colOff>226918</xdr:colOff>
      <xdr:row>118</xdr:row>
      <xdr:rowOff>322369</xdr:rowOff>
    </xdr:to>
    <xdr:sp macro="" textlink="">
      <xdr:nvSpPr>
        <xdr:cNvPr id="156" name="Text Box 2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428625" y="54159150"/>
          <a:ext cx="226918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58" name="Text Box 1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61" name="Text Box 1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62" name="Text Box 14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163" name="Text Box 17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64" name="Text Box 19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165" name="Text Box 17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166" name="Text Box 1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68" name="Text Box 1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169" name="Text Box 1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170" name="Text Box 17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171" name="Text Box 17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119</xdr:row>
      <xdr:rowOff>343435</xdr:rowOff>
    </xdr:to>
    <xdr:sp macro="" textlink="">
      <xdr:nvSpPr>
        <xdr:cNvPr id="172" name="Text Box 1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724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73" name="Text Box 1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119</xdr:row>
      <xdr:rowOff>343436</xdr:rowOff>
    </xdr:to>
    <xdr:sp macro="" textlink="">
      <xdr:nvSpPr>
        <xdr:cNvPr id="174" name="Text Box 1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724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1588994</xdr:colOff>
      <xdr:row>118</xdr:row>
      <xdr:rowOff>257735</xdr:rowOff>
    </xdr:from>
    <xdr:to>
      <xdr:col>5</xdr:col>
      <xdr:colOff>230561</xdr:colOff>
      <xdr:row>119</xdr:row>
      <xdr:rowOff>197922</xdr:rowOff>
    </xdr:to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446994" y="54416885"/>
          <a:ext cx="298917" cy="321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176" name="Text Box 1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119</xdr:row>
      <xdr:rowOff>343436</xdr:rowOff>
    </xdr:to>
    <xdr:sp macro="" textlink="">
      <xdr:nvSpPr>
        <xdr:cNvPr id="177" name="Text Box 1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724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178" name="Text Box 1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179" name="Text Box 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180" name="Text Box 17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181" name="Text Box 17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82" name="Text Box 1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83" name="Text Box 1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84" name="Text Box 1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86" name="Text Box 1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87" name="Text Box 1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88" name="Text Box 14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89" name="Text Box 1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90" name="Text Box 1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92" name="Text Box 1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93" name="Text Box 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94" name="Text Box 1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96" name="Text Box 1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98" name="Text Box 14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00" name="Text Box 14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01" name="Text Box 1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202" name="Text Box 17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203" name="Text Box 1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204" name="Text Box 1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06" name="Text Box 1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08" name="Text Box 14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09" name="Text Box 14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10" name="Text Box 1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11" name="Text Box 1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12" name="Text Box 1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14" name="Text Box 14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16" name="Text Box 1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17" name="Text Box 1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218" name="Text Box 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219" name="Text Box 1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322369</xdr:rowOff>
    </xdr:to>
    <xdr:sp macro="" textlink="">
      <xdr:nvSpPr>
        <xdr:cNvPr id="220" name="Text Box 17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858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21" name="Text Box 1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22" name="Text Box 14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23" name="Text Box 1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25" name="Text Box 1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26" name="Text Box 1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27" name="Text Box 14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28" name="Text Box 1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29" name="Text Box 1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30" name="Text Box 1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31" name="Text Box 14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32" name="Text Box 14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33" name="Text Box 1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34" name="Text Box 1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36" name="Text Box 1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37" name="Text Box 17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40" name="Text Box 1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41" name="Text Box 1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43" name="Text Box 1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44" name="Text Box 14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45" name="Text Box 1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46" name="Text Box 1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47" name="Text Box 1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48" name="Text Box 14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49" name="Text Box 1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50" name="Text Box 1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118</xdr:row>
      <xdr:rowOff>0</xdr:rowOff>
    </xdr:from>
    <xdr:to>
      <xdr:col>1</xdr:col>
      <xdr:colOff>533400</xdr:colOff>
      <xdr:row>118</xdr:row>
      <xdr:rowOff>322369</xdr:rowOff>
    </xdr:to>
    <xdr:sp macro="" textlink="">
      <xdr:nvSpPr>
        <xdr:cNvPr id="251" name="Text Box 1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85825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52" name="Text Box 17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53" name="Text Box 17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54" name="Text Box 17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55" name="Text Box 17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56" name="Text Box 1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57" name="Text Box 17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58" name="Text Box 1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59" name="Text Box 1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61" name="Text Box 17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62" name="Text Box 17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118</xdr:row>
      <xdr:rowOff>0</xdr:rowOff>
    </xdr:from>
    <xdr:to>
      <xdr:col>4</xdr:col>
      <xdr:colOff>457200</xdr:colOff>
      <xdr:row>118</xdr:row>
      <xdr:rowOff>322369</xdr:rowOff>
    </xdr:to>
    <xdr:sp macro="" textlink="">
      <xdr:nvSpPr>
        <xdr:cNvPr id="263" name="Text Box 17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7239000" y="54159150"/>
          <a:ext cx="76200" cy="32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447675</xdr:colOff>
      <xdr:row>127</xdr:row>
      <xdr:rowOff>0</xdr:rowOff>
    </xdr:from>
    <xdr:ext cx="76200" cy="331139"/>
    <xdr:sp macro="" textlink="">
      <xdr:nvSpPr>
        <xdr:cNvPr id="264" name="Text Box 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763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127</xdr:row>
      <xdr:rowOff>0</xdr:rowOff>
    </xdr:from>
    <xdr:ext cx="76200" cy="331139"/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763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127</xdr:row>
      <xdr:rowOff>0</xdr:rowOff>
    </xdr:from>
    <xdr:ext cx="76200" cy="331139"/>
    <xdr:sp macro="" textlink="">
      <xdr:nvSpPr>
        <xdr:cNvPr id="268" name="Text Box 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763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127</xdr:row>
      <xdr:rowOff>0</xdr:rowOff>
    </xdr:from>
    <xdr:ext cx="76200" cy="331139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763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71" name="Text Box 1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127</xdr:row>
      <xdr:rowOff>0</xdr:rowOff>
    </xdr:from>
    <xdr:ext cx="76200" cy="331139"/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763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73" name="Text Box 1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127</xdr:row>
      <xdr:rowOff>0</xdr:rowOff>
    </xdr:from>
    <xdr:ext cx="76200" cy="331139"/>
    <xdr:sp macro="" textlink="">
      <xdr:nvSpPr>
        <xdr:cNvPr id="274" name="Text Box 1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763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127</xdr:row>
      <xdr:rowOff>0</xdr:rowOff>
    </xdr:from>
    <xdr:ext cx="76200" cy="331139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763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127</xdr:row>
      <xdr:rowOff>0</xdr:rowOff>
    </xdr:from>
    <xdr:ext cx="76200" cy="331139"/>
    <xdr:sp macro="" textlink="">
      <xdr:nvSpPr>
        <xdr:cNvPr id="278" name="Text Box 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763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79" name="Text Box 5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127</xdr:row>
      <xdr:rowOff>0</xdr:rowOff>
    </xdr:from>
    <xdr:ext cx="76200" cy="331139"/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763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127</xdr:row>
      <xdr:rowOff>0</xdr:rowOff>
    </xdr:from>
    <xdr:ext cx="228989" cy="331139"/>
    <xdr:sp macro="" textlink="">
      <xdr:nvSpPr>
        <xdr:cNvPr id="281" name="Text Box 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428625" y="59455050"/>
          <a:ext cx="228989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127</xdr:row>
      <xdr:rowOff>0</xdr:rowOff>
    </xdr:from>
    <xdr:ext cx="228989" cy="331139"/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428625" y="59455050"/>
          <a:ext cx="228989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127</xdr:row>
      <xdr:rowOff>0</xdr:rowOff>
    </xdr:from>
    <xdr:ext cx="228989" cy="331139"/>
    <xdr:sp macro="" textlink="">
      <xdr:nvSpPr>
        <xdr:cNvPr id="283" name="Text Box 17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428625" y="59455050"/>
          <a:ext cx="228989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127</xdr:row>
      <xdr:rowOff>0</xdr:rowOff>
    </xdr:from>
    <xdr:ext cx="228989" cy="331139"/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428625" y="59455050"/>
          <a:ext cx="228989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127</xdr:row>
      <xdr:rowOff>0</xdr:rowOff>
    </xdr:from>
    <xdr:ext cx="228989" cy="331139"/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428625" y="59455050"/>
          <a:ext cx="228989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127</xdr:row>
      <xdr:rowOff>0</xdr:rowOff>
    </xdr:from>
    <xdr:ext cx="228989" cy="331139"/>
    <xdr:sp macro="" textlink="">
      <xdr:nvSpPr>
        <xdr:cNvPr id="286" name="Text Box 2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428625" y="59455050"/>
          <a:ext cx="228989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127</xdr:row>
      <xdr:rowOff>0</xdr:rowOff>
    </xdr:from>
    <xdr:ext cx="228989" cy="331139"/>
    <xdr:sp macro="" textlink="">
      <xdr:nvSpPr>
        <xdr:cNvPr id="287" name="Text Box 2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428625" y="59455050"/>
          <a:ext cx="228989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88" name="Text Box 1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89" name="Text Box 1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90" name="Text Box 1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93" name="Text Box 1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294" name="Text Box 17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296" name="Text Box 1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297" name="Text Box 17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98" name="Text Box 1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299" name="Text Box 1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00" name="Text Box 17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01" name="Text Box 17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02" name="Text Box 17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03" name="Text Box 1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05" name="Text Box 17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06" name="Text Box 17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07" name="Text Box 17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08" name="Text Box 1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09" name="Text Box 1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10" name="Text Box 1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11" name="Text Box 14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12" name="Text Box 1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13" name="Text Box 19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14" name="Text Box 1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16" name="Text Box 1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17" name="Text Box 1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18" name="Text Box 1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20" name="Text Box 1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21" name="Text Box 1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24" name="Text Box 1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25" name="Text Box 1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26" name="Text Box 1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27" name="Text Box 1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29" name="Text Box 1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30" name="Text Box 17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31" name="Text Box 17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32" name="Text Box 1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34" name="Text Box 1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36" name="Text Box 1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37" name="Text Box 14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38" name="Text Box 14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39" name="Text Box 19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40" name="Text Box 1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42" name="Text Box 1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43" name="Text Box 1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44" name="Text Box 1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45" name="Text Box 17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46" name="Text Box 17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127</xdr:row>
      <xdr:rowOff>0</xdr:rowOff>
    </xdr:from>
    <xdr:ext cx="76200" cy="331139"/>
    <xdr:sp macro="" textlink="">
      <xdr:nvSpPr>
        <xdr:cNvPr id="347" name="Text Box 17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6858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48" name="Text Box 1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49" name="Text Box 1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50" name="Text Box 1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52" name="Text Box 1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54" name="Text Box 1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56" name="Text Box 1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57" name="Text Box 14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58" name="Text Box 1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60" name="Text Box 1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61" name="Text Box 1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62" name="Text Box 1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63" name="Text Box 17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64" name="Text Box 17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65" name="Text Box 1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66" name="Text Box 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69" name="Text Box 14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70" name="Text Box 1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71" name="Text Box 14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72" name="Text Box 1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73" name="Text Box 14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74" name="Text Box 1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76" name="Text Box 1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77" name="Text Box 1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127</xdr:row>
      <xdr:rowOff>0</xdr:rowOff>
    </xdr:from>
    <xdr:ext cx="76200" cy="331139"/>
    <xdr:sp macro="" textlink="">
      <xdr:nvSpPr>
        <xdr:cNvPr id="378" name="Text Box 1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85825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79" name="Text Box 1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80" name="Text Box 17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81" name="Text Box 17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82" name="Text Box 17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83" name="Text Box 17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84" name="Text Box 1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85" name="Text Box 17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86" name="Text Box 17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87" name="Text Box 17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88" name="Text Box 1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89" name="Text Box 1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381000</xdr:colOff>
      <xdr:row>127</xdr:row>
      <xdr:rowOff>0</xdr:rowOff>
    </xdr:from>
    <xdr:ext cx="76200" cy="331139"/>
    <xdr:sp macro="" textlink="">
      <xdr:nvSpPr>
        <xdr:cNvPr id="390" name="Text Box 17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7239000" y="59455050"/>
          <a:ext cx="76200" cy="331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46"/>
  <sheetViews>
    <sheetView showGridLines="0" tabSelected="1" view="pageBreakPreview" zoomScale="85" zoomScaleNormal="100" zoomScaleSheetLayoutView="85" workbookViewId="0">
      <selection activeCell="C29" sqref="C29"/>
    </sheetView>
  </sheetViews>
  <sheetFormatPr defaultColWidth="9.1796875" defaultRowHeight="13" outlineLevelRow="1" x14ac:dyDescent="0.25"/>
  <cols>
    <col min="1" max="1" width="6.453125" style="87" customWidth="1"/>
    <col min="2" max="2" width="59.453125" style="88" customWidth="1"/>
    <col min="3" max="3" width="17.1796875" style="89" bestFit="1" customWidth="1"/>
    <col min="4" max="4" width="19.81640625" style="87" bestFit="1" customWidth="1"/>
    <col min="5" max="5" width="24.81640625" style="90" customWidth="1"/>
    <col min="6" max="6" width="9.26953125" style="1" customWidth="1"/>
    <col min="7" max="16384" width="9.1796875" style="1"/>
  </cols>
  <sheetData>
    <row r="1" spans="1:5" ht="16.5" x14ac:dyDescent="0.25">
      <c r="E1" s="110" t="s">
        <v>13</v>
      </c>
    </row>
    <row r="2" spans="1:5" ht="15" x14ac:dyDescent="0.25">
      <c r="A2" s="104" t="s">
        <v>0</v>
      </c>
      <c r="B2" s="104"/>
      <c r="C2" s="109" t="s">
        <v>1</v>
      </c>
      <c r="D2" s="109"/>
      <c r="E2" s="109"/>
    </row>
    <row r="3" spans="1:5" ht="35.25" customHeight="1" x14ac:dyDescent="0.25">
      <c r="A3" s="107" t="s">
        <v>2</v>
      </c>
      <c r="B3" s="107"/>
      <c r="C3" s="109" t="s">
        <v>3</v>
      </c>
      <c r="D3" s="109"/>
      <c r="E3" s="109"/>
    </row>
    <row r="4" spans="1:5" ht="15" x14ac:dyDescent="0.25">
      <c r="A4" s="104" t="s">
        <v>4</v>
      </c>
      <c r="B4" s="104"/>
      <c r="C4" s="108" t="s">
        <v>4</v>
      </c>
      <c r="D4" s="108"/>
      <c r="E4" s="108"/>
    </row>
    <row r="5" spans="1:5" ht="15.5" x14ac:dyDescent="0.35">
      <c r="A5" s="2"/>
      <c r="B5" s="3"/>
      <c r="C5" s="4"/>
      <c r="D5" s="4"/>
      <c r="E5" s="5"/>
    </row>
    <row r="6" spans="1:5" ht="15.5" x14ac:dyDescent="0.35">
      <c r="A6" s="2"/>
      <c r="B6" s="6"/>
      <c r="C6" s="7"/>
      <c r="D6" s="7"/>
      <c r="E6" s="5"/>
    </row>
    <row r="7" spans="1:5" ht="15" x14ac:dyDescent="0.25">
      <c r="A7" s="104" t="s">
        <v>5</v>
      </c>
      <c r="B7" s="104"/>
      <c r="C7" s="108" t="s">
        <v>6</v>
      </c>
      <c r="D7" s="108"/>
      <c r="E7" s="108"/>
    </row>
    <row r="8" spans="1:5" ht="15" x14ac:dyDescent="0.25">
      <c r="A8" s="104" t="s">
        <v>7</v>
      </c>
      <c r="B8" s="104"/>
      <c r="C8" s="108" t="s">
        <v>7</v>
      </c>
      <c r="D8" s="108"/>
      <c r="E8" s="108"/>
    </row>
    <row r="9" spans="1:5" ht="15.5" x14ac:dyDescent="0.3">
      <c r="A9" s="8"/>
      <c r="B9" s="6"/>
      <c r="C9" s="9"/>
      <c r="D9" s="9"/>
      <c r="E9" s="10"/>
    </row>
    <row r="10" spans="1:5" ht="15" x14ac:dyDescent="0.3">
      <c r="A10" s="104" t="s">
        <v>0</v>
      </c>
      <c r="B10" s="104"/>
      <c r="C10" s="11"/>
      <c r="D10" s="11"/>
      <c r="E10" s="12"/>
    </row>
    <row r="11" spans="1:5" ht="33.75" customHeight="1" x14ac:dyDescent="0.3">
      <c r="A11" s="107" t="s">
        <v>8</v>
      </c>
      <c r="B11" s="107"/>
      <c r="C11" s="11"/>
      <c r="D11" s="11"/>
      <c r="E11" s="12"/>
    </row>
    <row r="12" spans="1:5" ht="15" x14ac:dyDescent="0.3">
      <c r="A12" s="104" t="s">
        <v>4</v>
      </c>
      <c r="B12" s="104"/>
      <c r="C12" s="9"/>
      <c r="D12" s="9"/>
      <c r="E12" s="13"/>
    </row>
    <row r="13" spans="1:5" ht="15.5" x14ac:dyDescent="0.3">
      <c r="A13" s="2"/>
      <c r="B13" s="3"/>
      <c r="C13" s="14"/>
      <c r="D13" s="14"/>
      <c r="E13" s="12"/>
    </row>
    <row r="14" spans="1:5" ht="15.5" x14ac:dyDescent="0.3">
      <c r="A14" s="2"/>
      <c r="B14" s="6"/>
      <c r="C14" s="15"/>
      <c r="D14" s="15"/>
      <c r="E14" s="12"/>
    </row>
    <row r="15" spans="1:5" ht="15.5" x14ac:dyDescent="0.35">
      <c r="A15" s="104" t="s">
        <v>9</v>
      </c>
      <c r="B15" s="104"/>
      <c r="C15" s="16"/>
      <c r="D15" s="16"/>
      <c r="E15" s="17"/>
    </row>
    <row r="16" spans="1:5" ht="15" x14ac:dyDescent="0.3">
      <c r="A16" s="104" t="s">
        <v>10</v>
      </c>
      <c r="B16" s="104"/>
      <c r="C16" s="9"/>
      <c r="D16" s="9"/>
      <c r="E16" s="10"/>
    </row>
    <row r="17" spans="1:5" ht="15.5" x14ac:dyDescent="0.25">
      <c r="A17" s="18"/>
      <c r="B17" s="19"/>
      <c r="C17" s="16"/>
      <c r="D17" s="16"/>
      <c r="E17" s="18"/>
    </row>
    <row r="18" spans="1:5" ht="15" x14ac:dyDescent="0.3">
      <c r="A18" s="104" t="s">
        <v>0</v>
      </c>
      <c r="B18" s="104"/>
      <c r="C18" s="11"/>
      <c r="D18" s="11"/>
      <c r="E18" s="12"/>
    </row>
    <row r="19" spans="1:5" ht="33.75" customHeight="1" x14ac:dyDescent="0.3">
      <c r="A19" s="107" t="s">
        <v>11</v>
      </c>
      <c r="B19" s="107"/>
      <c r="C19" s="11"/>
      <c r="D19" s="11"/>
      <c r="E19" s="12"/>
    </row>
    <row r="20" spans="1:5" ht="15" x14ac:dyDescent="0.3">
      <c r="A20" s="104" t="s">
        <v>4</v>
      </c>
      <c r="B20" s="104"/>
      <c r="C20" s="9"/>
      <c r="D20" s="9"/>
      <c r="E20" s="13"/>
    </row>
    <row r="21" spans="1:5" ht="15.5" x14ac:dyDescent="0.3">
      <c r="A21" s="2"/>
      <c r="B21" s="3"/>
      <c r="C21" s="14"/>
      <c r="D21" s="14"/>
      <c r="E21" s="12"/>
    </row>
    <row r="22" spans="1:5" ht="15.5" x14ac:dyDescent="0.3">
      <c r="A22" s="2"/>
      <c r="B22" s="6"/>
      <c r="C22" s="15"/>
      <c r="D22" s="15"/>
      <c r="E22" s="12"/>
    </row>
    <row r="23" spans="1:5" ht="15.5" x14ac:dyDescent="0.35">
      <c r="A23" s="104" t="s">
        <v>12</v>
      </c>
      <c r="B23" s="104"/>
      <c r="C23" s="16"/>
      <c r="D23" s="16"/>
      <c r="E23" s="17"/>
    </row>
    <row r="24" spans="1:5" ht="15" x14ac:dyDescent="0.3">
      <c r="A24" s="104" t="s">
        <v>10</v>
      </c>
      <c r="B24" s="104"/>
      <c r="C24" s="9"/>
      <c r="D24" s="9"/>
      <c r="E24" s="10"/>
    </row>
    <row r="25" spans="1:5" ht="15.5" x14ac:dyDescent="0.35">
      <c r="A25" s="104"/>
      <c r="B25" s="104"/>
      <c r="C25" s="9"/>
      <c r="D25" s="9"/>
      <c r="E25" s="20"/>
    </row>
    <row r="26" spans="1:5" ht="15" x14ac:dyDescent="0.3">
      <c r="A26" s="8"/>
      <c r="B26" s="8"/>
      <c r="C26" s="9"/>
      <c r="D26" s="9"/>
      <c r="E26" s="10"/>
    </row>
    <row r="27" spans="1:5" ht="25.5" customHeight="1" x14ac:dyDescent="0.25">
      <c r="A27" s="105" t="s">
        <v>14</v>
      </c>
      <c r="B27" s="105"/>
      <c r="C27" s="105"/>
      <c r="D27" s="105"/>
      <c r="E27" s="105"/>
    </row>
    <row r="28" spans="1:5" ht="30.75" customHeight="1" x14ac:dyDescent="0.25">
      <c r="A28" s="106" t="s">
        <v>140</v>
      </c>
      <c r="B28" s="106"/>
      <c r="C28" s="106"/>
      <c r="D28" s="106"/>
      <c r="E28" s="106"/>
    </row>
    <row r="29" spans="1:5" ht="15.5" x14ac:dyDescent="0.25">
      <c r="A29" s="21"/>
      <c r="B29" s="22"/>
      <c r="C29" s="23"/>
      <c r="D29" s="21"/>
      <c r="E29" s="24"/>
    </row>
    <row r="30" spans="1:5" ht="15.75" customHeight="1" x14ac:dyDescent="0.25">
      <c r="A30" s="100" t="s">
        <v>15</v>
      </c>
      <c r="B30" s="100"/>
      <c r="C30" s="100"/>
      <c r="D30" s="100"/>
      <c r="E30" s="100"/>
    </row>
    <row r="31" spans="1:5" ht="15.75" customHeight="1" x14ac:dyDescent="0.25">
      <c r="A31" s="100" t="s">
        <v>16</v>
      </c>
      <c r="B31" s="100"/>
      <c r="C31" s="100"/>
      <c r="D31" s="100"/>
      <c r="E31" s="100"/>
    </row>
    <row r="32" spans="1:5" ht="15.5" x14ac:dyDescent="0.25">
      <c r="A32" s="25"/>
      <c r="B32" s="26"/>
      <c r="C32" s="26"/>
      <c r="D32" s="26"/>
      <c r="E32" s="27"/>
    </row>
    <row r="33" spans="1:14" ht="15.75" customHeight="1" x14ac:dyDescent="0.25">
      <c r="A33" s="100" t="s">
        <v>17</v>
      </c>
      <c r="B33" s="100"/>
      <c r="C33" s="100"/>
      <c r="D33" s="100"/>
      <c r="E33" s="100"/>
    </row>
    <row r="34" spans="1:14" ht="15.75" customHeight="1" x14ac:dyDescent="0.25">
      <c r="A34" s="101" t="s">
        <v>18</v>
      </c>
      <c r="B34" s="101"/>
      <c r="C34" s="101"/>
      <c r="D34" s="101"/>
      <c r="E34" s="101"/>
    </row>
    <row r="35" spans="1:14" ht="22.5" customHeight="1" x14ac:dyDescent="0.25">
      <c r="A35" s="100" t="s">
        <v>19</v>
      </c>
      <c r="B35" s="100"/>
      <c r="C35" s="100"/>
      <c r="D35" s="100"/>
      <c r="E35" s="100"/>
    </row>
    <row r="36" spans="1:14" ht="15.5" x14ac:dyDescent="0.3">
      <c r="A36" s="28"/>
      <c r="B36" s="29"/>
      <c r="C36" s="29"/>
      <c r="D36" s="29"/>
      <c r="E36" s="30"/>
    </row>
    <row r="37" spans="1:14" ht="15.75" customHeight="1" x14ac:dyDescent="0.25">
      <c r="A37" s="102" t="s">
        <v>20</v>
      </c>
      <c r="B37" s="102"/>
      <c r="C37" s="102"/>
      <c r="D37" s="102"/>
      <c r="E37" s="102"/>
    </row>
    <row r="38" spans="1:14" ht="15.75" customHeight="1" x14ac:dyDescent="0.25">
      <c r="A38" s="31"/>
      <c r="B38" s="31"/>
      <c r="C38" s="31"/>
      <c r="D38" s="31"/>
      <c r="E38" s="31"/>
    </row>
    <row r="39" spans="1:14" ht="86.25" customHeight="1" x14ac:dyDescent="0.25">
      <c r="A39" s="103" t="s">
        <v>21</v>
      </c>
      <c r="B39" s="103"/>
      <c r="C39" s="103"/>
      <c r="D39" s="103"/>
      <c r="E39" s="103"/>
    </row>
    <row r="41" spans="1:14" ht="33.75" customHeight="1" x14ac:dyDescent="0.25">
      <c r="A41" s="32" t="s">
        <v>22</v>
      </c>
      <c r="B41" s="33" t="s">
        <v>23</v>
      </c>
      <c r="C41" s="34" t="s">
        <v>24</v>
      </c>
      <c r="D41" s="32" t="s">
        <v>25</v>
      </c>
      <c r="E41" s="35" t="s">
        <v>26</v>
      </c>
    </row>
    <row r="42" spans="1:14" x14ac:dyDescent="0.25">
      <c r="A42" s="36">
        <v>1</v>
      </c>
      <c r="B42" s="37">
        <v>2</v>
      </c>
      <c r="C42" s="37">
        <v>3</v>
      </c>
      <c r="D42" s="37">
        <v>4</v>
      </c>
      <c r="E42" s="38">
        <v>5</v>
      </c>
    </row>
    <row r="43" spans="1:14" ht="30" customHeight="1" x14ac:dyDescent="0.25">
      <c r="A43" s="98" t="s">
        <v>27</v>
      </c>
      <c r="B43" s="99"/>
      <c r="C43" s="99"/>
      <c r="D43" s="99"/>
      <c r="E43" s="99"/>
      <c r="G43" s="39"/>
    </row>
    <row r="44" spans="1:14" ht="30" customHeight="1" x14ac:dyDescent="0.25">
      <c r="A44" s="96" t="s">
        <v>28</v>
      </c>
      <c r="B44" s="97"/>
      <c r="C44" s="97"/>
      <c r="D44" s="97"/>
      <c r="E44" s="97"/>
      <c r="G44" s="39"/>
    </row>
    <row r="45" spans="1:14" s="46" customFormat="1" ht="69" customHeight="1" x14ac:dyDescent="0.25">
      <c r="A45" s="40">
        <f>0+1</f>
        <v>1</v>
      </c>
      <c r="B45" s="41" t="s">
        <v>29</v>
      </c>
      <c r="C45" s="42" t="s">
        <v>30</v>
      </c>
      <c r="D45" s="43">
        <f>(692+221+1159+2219+3066)*0.0003</f>
        <v>2.2070999999999996</v>
      </c>
      <c r="E45" s="44" t="s">
        <v>31</v>
      </c>
      <c r="F45" s="1"/>
      <c r="G45" s="1"/>
      <c r="H45" s="45"/>
    </row>
    <row r="46" spans="1:14" s="46" customFormat="1" ht="65" x14ac:dyDescent="0.25">
      <c r="A46" s="40">
        <f>A45+1</f>
        <v>2</v>
      </c>
      <c r="B46" s="41" t="s">
        <v>32</v>
      </c>
      <c r="C46" s="42" t="s">
        <v>30</v>
      </c>
      <c r="D46" s="43">
        <f>(130.8+87.2+41.8+27.9+219.1+146+279.6+356.4+579.5+386.3)*1.8+(106.9+35.6+190.1+356.4+510.8)*1.6</f>
        <v>5977.96</v>
      </c>
      <c r="E46" s="44" t="s">
        <v>31</v>
      </c>
      <c r="F46" s="1"/>
      <c r="G46" s="1"/>
      <c r="H46" s="45"/>
      <c r="N46" s="46">
        <v>6671</v>
      </c>
    </row>
    <row r="47" spans="1:14" s="46" customFormat="1" ht="65" x14ac:dyDescent="0.25">
      <c r="A47" s="40">
        <f>A46+1</f>
        <v>3</v>
      </c>
      <c r="B47" s="41" t="s">
        <v>33</v>
      </c>
      <c r="C47" s="42" t="s">
        <v>30</v>
      </c>
      <c r="D47" s="47">
        <f>(36+12+64+120+172)*4.2</f>
        <v>1696.8000000000002</v>
      </c>
      <c r="E47" s="44" t="s">
        <v>31</v>
      </c>
      <c r="F47" s="1"/>
      <c r="G47" s="1"/>
      <c r="H47" s="45"/>
      <c r="N47" s="46">
        <v>580</v>
      </c>
    </row>
    <row r="48" spans="1:14" ht="30" customHeight="1" x14ac:dyDescent="0.25">
      <c r="A48" s="96" t="s">
        <v>34</v>
      </c>
      <c r="B48" s="97"/>
      <c r="C48" s="97"/>
      <c r="D48" s="97"/>
      <c r="E48" s="97"/>
      <c r="G48" s="39"/>
    </row>
    <row r="49" spans="1:8" s="46" customFormat="1" ht="46.5" x14ac:dyDescent="0.25">
      <c r="A49" s="40">
        <f>A47+1</f>
        <v>4</v>
      </c>
      <c r="B49" s="41" t="s">
        <v>35</v>
      </c>
      <c r="C49" s="42" t="s">
        <v>36</v>
      </c>
      <c r="D49" s="43">
        <v>2260</v>
      </c>
      <c r="E49" s="44"/>
      <c r="F49" s="1"/>
      <c r="G49" s="1"/>
      <c r="H49" s="45"/>
    </row>
    <row r="50" spans="1:8" ht="30" customHeight="1" x14ac:dyDescent="0.25">
      <c r="A50" s="96" t="s">
        <v>37</v>
      </c>
      <c r="B50" s="97"/>
      <c r="C50" s="97"/>
      <c r="D50" s="97"/>
      <c r="E50" s="97"/>
      <c r="G50" s="39"/>
      <c r="H50" s="48"/>
    </row>
    <row r="51" spans="1:8" ht="30" customHeight="1" x14ac:dyDescent="0.25">
      <c r="A51" s="96" t="s">
        <v>38</v>
      </c>
      <c r="B51" s="97"/>
      <c r="C51" s="97"/>
      <c r="D51" s="97"/>
      <c r="E51" s="97"/>
      <c r="G51" s="39"/>
      <c r="H51" s="48"/>
    </row>
    <row r="52" spans="1:8" ht="62" x14ac:dyDescent="0.25">
      <c r="A52" s="40">
        <f>A49+1</f>
        <v>5</v>
      </c>
      <c r="B52" s="49" t="s">
        <v>39</v>
      </c>
      <c r="C52" s="50" t="s">
        <v>40</v>
      </c>
      <c r="D52" s="51" t="s">
        <v>41</v>
      </c>
      <c r="E52" s="52"/>
      <c r="H52" s="48"/>
    </row>
    <row r="53" spans="1:8" ht="46.5" x14ac:dyDescent="0.25">
      <c r="A53" s="40">
        <f t="shared" ref="A53:A69" si="0">A52+1</f>
        <v>6</v>
      </c>
      <c r="B53" s="49" t="s">
        <v>42</v>
      </c>
      <c r="C53" s="50" t="s">
        <v>40</v>
      </c>
      <c r="D53" s="51" t="s">
        <v>43</v>
      </c>
      <c r="E53" s="52"/>
      <c r="H53" s="48"/>
    </row>
    <row r="54" spans="1:8" ht="46.5" x14ac:dyDescent="0.25">
      <c r="A54" s="40">
        <f t="shared" si="0"/>
        <v>7</v>
      </c>
      <c r="B54" s="49" t="s">
        <v>44</v>
      </c>
      <c r="C54" s="50" t="s">
        <v>40</v>
      </c>
      <c r="D54" s="51" t="s">
        <v>45</v>
      </c>
      <c r="E54" s="52"/>
      <c r="H54" s="48"/>
    </row>
    <row r="55" spans="1:8" ht="30" customHeight="1" x14ac:dyDescent="0.25">
      <c r="A55" s="96" t="s">
        <v>46</v>
      </c>
      <c r="B55" s="97"/>
      <c r="C55" s="97"/>
      <c r="D55" s="97"/>
      <c r="E55" s="97"/>
      <c r="G55" s="39"/>
      <c r="H55" s="48"/>
    </row>
    <row r="56" spans="1:8" ht="46.5" x14ac:dyDescent="0.25">
      <c r="A56" s="40">
        <f>A54+1</f>
        <v>8</v>
      </c>
      <c r="B56" s="49" t="s">
        <v>47</v>
      </c>
      <c r="C56" s="50" t="s">
        <v>36</v>
      </c>
      <c r="D56" s="53">
        <v>1054</v>
      </c>
      <c r="E56" s="52"/>
      <c r="H56" s="48"/>
    </row>
    <row r="57" spans="1:8" ht="62" x14ac:dyDescent="0.25">
      <c r="A57" s="40">
        <f t="shared" si="0"/>
        <v>9</v>
      </c>
      <c r="B57" s="49" t="s">
        <v>48</v>
      </c>
      <c r="C57" s="50" t="s">
        <v>36</v>
      </c>
      <c r="D57" s="53">
        <v>692</v>
      </c>
      <c r="E57" s="52"/>
      <c r="H57" s="48"/>
    </row>
    <row r="58" spans="1:8" ht="30" customHeight="1" outlineLevel="1" x14ac:dyDescent="0.25">
      <c r="A58" s="54"/>
      <c r="B58" s="55" t="s">
        <v>49</v>
      </c>
      <c r="C58" s="56" t="s">
        <v>36</v>
      </c>
      <c r="D58" s="57">
        <v>692</v>
      </c>
      <c r="E58" s="58"/>
      <c r="H58" s="59"/>
    </row>
    <row r="59" spans="1:8" ht="62" x14ac:dyDescent="0.25">
      <c r="A59" s="40">
        <f>A57+1</f>
        <v>10</v>
      </c>
      <c r="B59" s="49" t="s">
        <v>50</v>
      </c>
      <c r="C59" s="50" t="s">
        <v>40</v>
      </c>
      <c r="D59" s="53" t="s">
        <v>51</v>
      </c>
      <c r="E59" s="52"/>
      <c r="H59" s="59"/>
    </row>
    <row r="60" spans="1:8" ht="30" customHeight="1" outlineLevel="1" x14ac:dyDescent="0.25">
      <c r="A60" s="54"/>
      <c r="B60" s="55" t="s">
        <v>52</v>
      </c>
      <c r="C60" s="56" t="s">
        <v>53</v>
      </c>
      <c r="D60" s="60">
        <v>130.80000000000001</v>
      </c>
      <c r="E60" s="58"/>
      <c r="H60" s="59"/>
    </row>
    <row r="61" spans="1:8" ht="62" x14ac:dyDescent="0.25">
      <c r="A61" s="40">
        <f>A59+1</f>
        <v>11</v>
      </c>
      <c r="B61" s="49" t="s">
        <v>54</v>
      </c>
      <c r="C61" s="50" t="s">
        <v>40</v>
      </c>
      <c r="D61" s="53" t="s">
        <v>55</v>
      </c>
      <c r="E61" s="52"/>
      <c r="H61" s="59"/>
    </row>
    <row r="62" spans="1:8" ht="30" customHeight="1" outlineLevel="1" x14ac:dyDescent="0.25">
      <c r="A62" s="54"/>
      <c r="B62" s="55" t="s">
        <v>56</v>
      </c>
      <c r="C62" s="56" t="s">
        <v>53</v>
      </c>
      <c r="D62" s="60">
        <v>87.2</v>
      </c>
      <c r="E62" s="58"/>
      <c r="H62" s="59"/>
    </row>
    <row r="63" spans="1:8" ht="62" x14ac:dyDescent="0.25">
      <c r="A63" s="40">
        <f>A61+1</f>
        <v>12</v>
      </c>
      <c r="B63" s="49" t="s">
        <v>57</v>
      </c>
      <c r="C63" s="50" t="s">
        <v>40</v>
      </c>
      <c r="D63" s="53" t="s">
        <v>58</v>
      </c>
      <c r="E63" s="61"/>
      <c r="H63" s="48"/>
    </row>
    <row r="64" spans="1:8" ht="30" customHeight="1" outlineLevel="1" x14ac:dyDescent="0.25">
      <c r="A64" s="54"/>
      <c r="B64" s="55" t="s">
        <v>59</v>
      </c>
      <c r="C64" s="56" t="s">
        <v>53</v>
      </c>
      <c r="D64" s="60">
        <v>106.9</v>
      </c>
      <c r="E64" s="58"/>
      <c r="H64" s="59"/>
    </row>
    <row r="65" spans="1:8" ht="46.5" x14ac:dyDescent="0.25">
      <c r="A65" s="40">
        <f>A63+1</f>
        <v>13</v>
      </c>
      <c r="B65" s="62" t="s">
        <v>60</v>
      </c>
      <c r="C65" s="51" t="s">
        <v>61</v>
      </c>
      <c r="D65" s="63" t="s">
        <v>62</v>
      </c>
      <c r="E65" s="52"/>
      <c r="H65" s="59"/>
    </row>
    <row r="66" spans="1:8" ht="31" outlineLevel="1" x14ac:dyDescent="0.25">
      <c r="A66" s="54"/>
      <c r="B66" s="55" t="s">
        <v>63</v>
      </c>
      <c r="C66" s="56" t="s">
        <v>64</v>
      </c>
      <c r="D66" s="57">
        <v>36</v>
      </c>
      <c r="E66" s="58"/>
      <c r="H66" s="59"/>
    </row>
    <row r="67" spans="1:8" ht="30" customHeight="1" x14ac:dyDescent="0.25">
      <c r="A67" s="96" t="s">
        <v>65</v>
      </c>
      <c r="B67" s="97"/>
      <c r="C67" s="97"/>
      <c r="D67" s="97"/>
      <c r="E67" s="97"/>
      <c r="G67" s="39"/>
    </row>
    <row r="68" spans="1:8" ht="77.5" x14ac:dyDescent="0.25">
      <c r="A68" s="40">
        <f>A65+1</f>
        <v>14</v>
      </c>
      <c r="B68" s="49" t="s">
        <v>66</v>
      </c>
      <c r="C68" s="50" t="s">
        <v>53</v>
      </c>
      <c r="D68" s="51">
        <v>197.5</v>
      </c>
      <c r="E68" s="52"/>
    </row>
    <row r="69" spans="1:8" ht="62" x14ac:dyDescent="0.25">
      <c r="A69" s="40">
        <f t="shared" si="0"/>
        <v>15</v>
      </c>
      <c r="B69" s="49" t="s">
        <v>67</v>
      </c>
      <c r="C69" s="50" t="s">
        <v>40</v>
      </c>
      <c r="D69" s="53" t="s">
        <v>68</v>
      </c>
      <c r="E69" s="52"/>
      <c r="H69" s="48"/>
    </row>
    <row r="70" spans="1:8" ht="30" customHeight="1" x14ac:dyDescent="0.25">
      <c r="A70" s="96" t="s">
        <v>69</v>
      </c>
      <c r="B70" s="97"/>
      <c r="C70" s="97"/>
      <c r="D70" s="97"/>
      <c r="E70" s="97"/>
      <c r="G70" s="39"/>
      <c r="H70" s="48"/>
    </row>
    <row r="71" spans="1:8" ht="30" customHeight="1" x14ac:dyDescent="0.25">
      <c r="A71" s="96" t="s">
        <v>38</v>
      </c>
      <c r="B71" s="97"/>
      <c r="C71" s="97"/>
      <c r="D71" s="97"/>
      <c r="E71" s="97"/>
      <c r="G71" s="39"/>
      <c r="H71" s="48"/>
    </row>
    <row r="72" spans="1:8" ht="62" x14ac:dyDescent="0.25">
      <c r="A72" s="40">
        <f>A69+1</f>
        <v>16</v>
      </c>
      <c r="B72" s="49" t="s">
        <v>70</v>
      </c>
      <c r="C72" s="50" t="s">
        <v>40</v>
      </c>
      <c r="D72" s="51" t="s">
        <v>71</v>
      </c>
      <c r="E72" s="52"/>
      <c r="H72" s="48"/>
    </row>
    <row r="73" spans="1:8" ht="31" x14ac:dyDescent="0.25">
      <c r="A73" s="40">
        <f t="shared" ref="A73:A93" si="1">A72+1</f>
        <v>17</v>
      </c>
      <c r="B73" s="49" t="s">
        <v>72</v>
      </c>
      <c r="C73" s="50" t="s">
        <v>40</v>
      </c>
      <c r="D73" s="51" t="s">
        <v>73</v>
      </c>
      <c r="E73" s="52"/>
      <c r="H73" s="48"/>
    </row>
    <row r="74" spans="1:8" ht="46.5" x14ac:dyDescent="0.25">
      <c r="A74" s="40">
        <f t="shared" si="1"/>
        <v>18</v>
      </c>
      <c r="B74" s="49" t="s">
        <v>74</v>
      </c>
      <c r="C74" s="50" t="s">
        <v>40</v>
      </c>
      <c r="D74" s="51" t="s">
        <v>75</v>
      </c>
      <c r="E74" s="52"/>
      <c r="H74" s="48"/>
    </row>
    <row r="75" spans="1:8" ht="30" customHeight="1" x14ac:dyDescent="0.25">
      <c r="A75" s="96" t="s">
        <v>46</v>
      </c>
      <c r="B75" s="97"/>
      <c r="C75" s="97"/>
      <c r="D75" s="97"/>
      <c r="E75" s="97"/>
      <c r="G75" s="39"/>
      <c r="H75" s="48"/>
    </row>
    <row r="76" spans="1:8" ht="46.5" x14ac:dyDescent="0.25">
      <c r="A76" s="40">
        <f>A74+1</f>
        <v>19</v>
      </c>
      <c r="B76" s="49" t="s">
        <v>76</v>
      </c>
      <c r="C76" s="50" t="s">
        <v>36</v>
      </c>
      <c r="D76" s="53">
        <v>375</v>
      </c>
      <c r="E76" s="52"/>
      <c r="H76" s="48"/>
    </row>
    <row r="77" spans="1:8" ht="62" x14ac:dyDescent="0.25">
      <c r="A77" s="40">
        <f t="shared" si="1"/>
        <v>20</v>
      </c>
      <c r="B77" s="49" t="s">
        <v>48</v>
      </c>
      <c r="C77" s="50" t="s">
        <v>36</v>
      </c>
      <c r="D77" s="53">
        <v>221</v>
      </c>
      <c r="E77" s="52"/>
      <c r="H77" s="48"/>
    </row>
    <row r="78" spans="1:8" ht="30" customHeight="1" outlineLevel="1" x14ac:dyDescent="0.25">
      <c r="A78" s="54"/>
      <c r="B78" s="55" t="s">
        <v>49</v>
      </c>
      <c r="C78" s="56" t="s">
        <v>36</v>
      </c>
      <c r="D78" s="57">
        <v>221</v>
      </c>
      <c r="E78" s="58"/>
      <c r="H78" s="59"/>
    </row>
    <row r="79" spans="1:8" ht="62" x14ac:dyDescent="0.25">
      <c r="A79" s="40">
        <f>A77+1</f>
        <v>21</v>
      </c>
      <c r="B79" s="49" t="s">
        <v>77</v>
      </c>
      <c r="C79" s="50" t="s">
        <v>40</v>
      </c>
      <c r="D79" s="53" t="s">
        <v>78</v>
      </c>
      <c r="E79" s="52"/>
      <c r="H79" s="59"/>
    </row>
    <row r="80" spans="1:8" ht="30" customHeight="1" outlineLevel="1" x14ac:dyDescent="0.25">
      <c r="A80" s="54"/>
      <c r="B80" s="55" t="s">
        <v>52</v>
      </c>
      <c r="C80" s="56" t="s">
        <v>79</v>
      </c>
      <c r="D80" s="60">
        <v>41.8</v>
      </c>
      <c r="E80" s="58"/>
      <c r="H80" s="59"/>
    </row>
    <row r="81" spans="1:8" ht="62" x14ac:dyDescent="0.25">
      <c r="A81" s="40">
        <f>A79+1</f>
        <v>22</v>
      </c>
      <c r="B81" s="49" t="s">
        <v>80</v>
      </c>
      <c r="C81" s="50" t="s">
        <v>40</v>
      </c>
      <c r="D81" s="53" t="s">
        <v>81</v>
      </c>
      <c r="E81" s="52"/>
      <c r="H81" s="59"/>
    </row>
    <row r="82" spans="1:8" ht="30" customHeight="1" outlineLevel="1" x14ac:dyDescent="0.25">
      <c r="A82" s="54"/>
      <c r="B82" s="55" t="s">
        <v>56</v>
      </c>
      <c r="C82" s="56" t="s">
        <v>79</v>
      </c>
      <c r="D82" s="60">
        <v>27.9</v>
      </c>
      <c r="E82" s="58"/>
      <c r="H82" s="59"/>
    </row>
    <row r="83" spans="1:8" ht="62" x14ac:dyDescent="0.25">
      <c r="A83" s="40">
        <f>A81+1</f>
        <v>23</v>
      </c>
      <c r="B83" s="49" t="s">
        <v>82</v>
      </c>
      <c r="C83" s="50" t="s">
        <v>40</v>
      </c>
      <c r="D83" s="53" t="s">
        <v>83</v>
      </c>
      <c r="E83" s="61"/>
      <c r="H83" s="48"/>
    </row>
    <row r="84" spans="1:8" ht="30" customHeight="1" outlineLevel="1" x14ac:dyDescent="0.25">
      <c r="A84" s="54"/>
      <c r="B84" s="55" t="s">
        <v>59</v>
      </c>
      <c r="C84" s="56" t="s">
        <v>79</v>
      </c>
      <c r="D84" s="60">
        <v>35.6</v>
      </c>
      <c r="E84" s="58"/>
      <c r="H84" s="59"/>
    </row>
    <row r="85" spans="1:8" ht="46.5" x14ac:dyDescent="0.25">
      <c r="A85" s="40">
        <f>A83+1</f>
        <v>24</v>
      </c>
      <c r="B85" s="62" t="s">
        <v>60</v>
      </c>
      <c r="C85" s="51" t="s">
        <v>61</v>
      </c>
      <c r="D85" s="63" t="s">
        <v>84</v>
      </c>
      <c r="E85" s="52"/>
      <c r="H85" s="59"/>
    </row>
    <row r="86" spans="1:8" ht="30" customHeight="1" outlineLevel="1" x14ac:dyDescent="0.25">
      <c r="A86" s="54"/>
      <c r="B86" s="55" t="s">
        <v>63</v>
      </c>
      <c r="C86" s="56" t="s">
        <v>85</v>
      </c>
      <c r="D86" s="57">
        <v>12</v>
      </c>
      <c r="E86" s="58"/>
      <c r="H86" s="59"/>
    </row>
    <row r="87" spans="1:8" ht="30" customHeight="1" x14ac:dyDescent="0.25">
      <c r="A87" s="96" t="s">
        <v>86</v>
      </c>
      <c r="B87" s="97"/>
      <c r="C87" s="97"/>
      <c r="D87" s="97"/>
      <c r="E87" s="97"/>
      <c r="G87" s="39"/>
      <c r="H87" s="48"/>
    </row>
    <row r="88" spans="1:8" ht="46.5" x14ac:dyDescent="0.25">
      <c r="A88" s="40">
        <f>A85+1</f>
        <v>25</v>
      </c>
      <c r="B88" s="49" t="s">
        <v>87</v>
      </c>
      <c r="C88" s="50" t="s">
        <v>40</v>
      </c>
      <c r="D88" s="53" t="s">
        <v>88</v>
      </c>
      <c r="E88" s="52"/>
      <c r="H88" s="48"/>
    </row>
    <row r="89" spans="1:8" ht="30" customHeight="1" outlineLevel="1" x14ac:dyDescent="0.25">
      <c r="A89" s="54"/>
      <c r="B89" s="55" t="s">
        <v>89</v>
      </c>
      <c r="C89" s="56" t="s">
        <v>90</v>
      </c>
      <c r="D89" s="60">
        <f>((20*0.617)+(12*0.051))*6/1000</f>
        <v>7.7712000000000003E-2</v>
      </c>
      <c r="E89" s="58"/>
      <c r="H89" s="59"/>
    </row>
    <row r="90" spans="1:8" ht="30" customHeight="1" outlineLevel="1" x14ac:dyDescent="0.25">
      <c r="A90" s="54"/>
      <c r="B90" s="55" t="s">
        <v>91</v>
      </c>
      <c r="C90" s="56" t="s">
        <v>79</v>
      </c>
      <c r="D90" s="60">
        <v>2.1</v>
      </c>
      <c r="E90" s="58"/>
      <c r="H90" s="59"/>
    </row>
    <row r="91" spans="1:8" ht="30" customHeight="1" x14ac:dyDescent="0.25">
      <c r="A91" s="96" t="s">
        <v>65</v>
      </c>
      <c r="B91" s="97"/>
      <c r="C91" s="97"/>
      <c r="D91" s="97"/>
      <c r="E91" s="97"/>
      <c r="G91" s="39"/>
    </row>
    <row r="92" spans="1:8" ht="93" x14ac:dyDescent="0.25">
      <c r="A92" s="40">
        <f>A88+1</f>
        <v>26</v>
      </c>
      <c r="B92" s="49" t="s">
        <v>92</v>
      </c>
      <c r="C92" s="50" t="s">
        <v>53</v>
      </c>
      <c r="D92" s="51">
        <v>65.5</v>
      </c>
      <c r="E92" s="52"/>
    </row>
    <row r="93" spans="1:8" ht="62" x14ac:dyDescent="0.25">
      <c r="A93" s="40">
        <f t="shared" si="1"/>
        <v>27</v>
      </c>
      <c r="B93" s="49" t="s">
        <v>93</v>
      </c>
      <c r="C93" s="50" t="s">
        <v>40</v>
      </c>
      <c r="D93" s="53" t="s">
        <v>94</v>
      </c>
      <c r="E93" s="52"/>
    </row>
    <row r="94" spans="1:8" ht="30" customHeight="1" x14ac:dyDescent="0.25">
      <c r="A94" s="96" t="s">
        <v>95</v>
      </c>
      <c r="B94" s="97"/>
      <c r="C94" s="97"/>
      <c r="D94" s="97"/>
      <c r="E94" s="97"/>
      <c r="G94" s="39"/>
    </row>
    <row r="95" spans="1:8" ht="30" customHeight="1" x14ac:dyDescent="0.25">
      <c r="A95" s="96" t="s">
        <v>38</v>
      </c>
      <c r="B95" s="97"/>
      <c r="C95" s="97"/>
      <c r="D95" s="97"/>
      <c r="E95" s="97"/>
      <c r="G95" s="39"/>
    </row>
    <row r="96" spans="1:8" ht="62" x14ac:dyDescent="0.25">
      <c r="A96" s="40">
        <f>A93+1</f>
        <v>28</v>
      </c>
      <c r="B96" s="49" t="s">
        <v>96</v>
      </c>
      <c r="C96" s="50" t="s">
        <v>40</v>
      </c>
      <c r="D96" s="51" t="s">
        <v>97</v>
      </c>
      <c r="E96" s="52"/>
    </row>
    <row r="97" spans="1:8" ht="46.5" x14ac:dyDescent="0.25">
      <c r="A97" s="40">
        <f t="shared" ref="A97:A117" si="2">A96+1</f>
        <v>29</v>
      </c>
      <c r="B97" s="49" t="s">
        <v>98</v>
      </c>
      <c r="C97" s="50" t="s">
        <v>40</v>
      </c>
      <c r="D97" s="51" t="s">
        <v>99</v>
      </c>
      <c r="E97" s="52"/>
    </row>
    <row r="98" spans="1:8" ht="46.5" x14ac:dyDescent="0.25">
      <c r="A98" s="40">
        <f t="shared" si="2"/>
        <v>30</v>
      </c>
      <c r="B98" s="49" t="s">
        <v>100</v>
      </c>
      <c r="C98" s="50" t="s">
        <v>40</v>
      </c>
      <c r="D98" s="51" t="s">
        <v>101</v>
      </c>
      <c r="E98" s="52"/>
    </row>
    <row r="99" spans="1:8" ht="30" customHeight="1" x14ac:dyDescent="0.25">
      <c r="A99" s="96" t="s">
        <v>46</v>
      </c>
      <c r="B99" s="97"/>
      <c r="C99" s="97"/>
      <c r="D99" s="97"/>
      <c r="E99" s="97"/>
      <c r="G99" s="39"/>
    </row>
    <row r="100" spans="1:8" ht="46.5" x14ac:dyDescent="0.25">
      <c r="A100" s="40">
        <f>A98+1</f>
        <v>31</v>
      </c>
      <c r="B100" s="49" t="s">
        <v>102</v>
      </c>
      <c r="C100" s="50" t="s">
        <v>36</v>
      </c>
      <c r="D100" s="53">
        <v>2227</v>
      </c>
      <c r="E100" s="52"/>
    </row>
    <row r="101" spans="1:8" ht="62" x14ac:dyDescent="0.25">
      <c r="A101" s="40">
        <f t="shared" si="2"/>
        <v>32</v>
      </c>
      <c r="B101" s="49" t="s">
        <v>48</v>
      </c>
      <c r="C101" s="50" t="s">
        <v>36</v>
      </c>
      <c r="D101" s="53">
        <v>1159</v>
      </c>
      <c r="E101" s="52"/>
    </row>
    <row r="102" spans="1:8" ht="30" customHeight="1" outlineLevel="1" x14ac:dyDescent="0.25">
      <c r="A102" s="54"/>
      <c r="B102" s="55" t="s">
        <v>49</v>
      </c>
      <c r="C102" s="56" t="s">
        <v>36</v>
      </c>
      <c r="D102" s="57">
        <v>1159</v>
      </c>
      <c r="E102" s="58"/>
      <c r="H102" s="59"/>
    </row>
    <row r="103" spans="1:8" ht="62" x14ac:dyDescent="0.25">
      <c r="A103" s="40">
        <f>A101+1</f>
        <v>33</v>
      </c>
      <c r="B103" s="49" t="s">
        <v>103</v>
      </c>
      <c r="C103" s="50" t="s">
        <v>40</v>
      </c>
      <c r="D103" s="53" t="s">
        <v>104</v>
      </c>
      <c r="E103" s="52"/>
      <c r="H103" s="59"/>
    </row>
    <row r="104" spans="1:8" ht="30" customHeight="1" outlineLevel="1" x14ac:dyDescent="0.25">
      <c r="A104" s="54"/>
      <c r="B104" s="55" t="s">
        <v>52</v>
      </c>
      <c r="C104" s="56" t="s">
        <v>79</v>
      </c>
      <c r="D104" s="60">
        <v>219.1</v>
      </c>
      <c r="E104" s="58"/>
      <c r="H104" s="59"/>
    </row>
    <row r="105" spans="1:8" ht="62" x14ac:dyDescent="0.25">
      <c r="A105" s="40">
        <f>A103+1</f>
        <v>34</v>
      </c>
      <c r="B105" s="49" t="s">
        <v>105</v>
      </c>
      <c r="C105" s="50" t="s">
        <v>40</v>
      </c>
      <c r="D105" s="53" t="s">
        <v>106</v>
      </c>
      <c r="E105" s="52"/>
      <c r="H105" s="59"/>
    </row>
    <row r="106" spans="1:8" ht="30" customHeight="1" outlineLevel="1" x14ac:dyDescent="0.25">
      <c r="A106" s="54"/>
      <c r="B106" s="55" t="s">
        <v>56</v>
      </c>
      <c r="C106" s="56" t="s">
        <v>79</v>
      </c>
      <c r="D106" s="60">
        <v>146</v>
      </c>
      <c r="E106" s="58"/>
      <c r="H106" s="59"/>
    </row>
    <row r="107" spans="1:8" ht="62" x14ac:dyDescent="0.25">
      <c r="A107" s="40">
        <f>A105+1</f>
        <v>35</v>
      </c>
      <c r="B107" s="49" t="s">
        <v>107</v>
      </c>
      <c r="C107" s="50" t="s">
        <v>40</v>
      </c>
      <c r="D107" s="53" t="s">
        <v>108</v>
      </c>
      <c r="E107" s="61"/>
      <c r="H107" s="48"/>
    </row>
    <row r="108" spans="1:8" ht="30" customHeight="1" outlineLevel="1" x14ac:dyDescent="0.25">
      <c r="A108" s="54"/>
      <c r="B108" s="55" t="s">
        <v>59</v>
      </c>
      <c r="C108" s="56" t="s">
        <v>79</v>
      </c>
      <c r="D108" s="60">
        <v>190.1</v>
      </c>
      <c r="E108" s="58"/>
      <c r="H108" s="59"/>
    </row>
    <row r="109" spans="1:8" ht="46.5" x14ac:dyDescent="0.25">
      <c r="A109" s="40">
        <f>A107+1</f>
        <v>36</v>
      </c>
      <c r="B109" s="62" t="s">
        <v>60</v>
      </c>
      <c r="C109" s="51" t="s">
        <v>61</v>
      </c>
      <c r="D109" s="63" t="s">
        <v>109</v>
      </c>
      <c r="E109" s="52"/>
      <c r="H109" s="59"/>
    </row>
    <row r="110" spans="1:8" ht="30" customHeight="1" outlineLevel="1" x14ac:dyDescent="0.25">
      <c r="A110" s="54"/>
      <c r="B110" s="55" t="s">
        <v>63</v>
      </c>
      <c r="C110" s="56" t="s">
        <v>85</v>
      </c>
      <c r="D110" s="57">
        <v>64</v>
      </c>
      <c r="E110" s="58"/>
      <c r="H110" s="59"/>
    </row>
    <row r="111" spans="1:8" ht="30" customHeight="1" x14ac:dyDescent="0.25">
      <c r="A111" s="96" t="s">
        <v>86</v>
      </c>
      <c r="B111" s="97"/>
      <c r="C111" s="97"/>
      <c r="D111" s="97"/>
      <c r="E111" s="97"/>
      <c r="G111" s="39"/>
      <c r="H111" s="48"/>
    </row>
    <row r="112" spans="1:8" ht="46.5" x14ac:dyDescent="0.25">
      <c r="A112" s="40">
        <f>A109+1</f>
        <v>37</v>
      </c>
      <c r="B112" s="49" t="s">
        <v>110</v>
      </c>
      <c r="C112" s="50" t="s">
        <v>40</v>
      </c>
      <c r="D112" s="52" t="s">
        <v>111</v>
      </c>
      <c r="E112" s="52"/>
      <c r="H112" s="48"/>
    </row>
    <row r="113" spans="1:38" ht="30" customHeight="1" outlineLevel="1" x14ac:dyDescent="0.25">
      <c r="A113" s="54"/>
      <c r="B113" s="55" t="s">
        <v>89</v>
      </c>
      <c r="C113" s="56" t="s">
        <v>90</v>
      </c>
      <c r="D113" s="60">
        <f>((20*0.617)+(12*0.051))*30/1000</f>
        <v>0.38856000000000002</v>
      </c>
      <c r="E113" s="58"/>
      <c r="H113" s="59"/>
    </row>
    <row r="114" spans="1:38" ht="30" customHeight="1" outlineLevel="1" x14ac:dyDescent="0.25">
      <c r="A114" s="54"/>
      <c r="B114" s="55" t="s">
        <v>91</v>
      </c>
      <c r="C114" s="56" t="s">
        <v>79</v>
      </c>
      <c r="D114" s="60">
        <v>10.5</v>
      </c>
      <c r="E114" s="58"/>
      <c r="H114" s="59"/>
    </row>
    <row r="115" spans="1:38" ht="30" customHeight="1" x14ac:dyDescent="0.25">
      <c r="A115" s="96" t="s">
        <v>65</v>
      </c>
      <c r="B115" s="97"/>
      <c r="C115" s="97"/>
      <c r="D115" s="97"/>
      <c r="E115" s="97"/>
      <c r="G115" s="39"/>
    </row>
    <row r="116" spans="1:38" ht="77.5" x14ac:dyDescent="0.25">
      <c r="A116" s="40">
        <f>A112+1</f>
        <v>38</v>
      </c>
      <c r="B116" s="49" t="s">
        <v>112</v>
      </c>
      <c r="C116" s="50" t="s">
        <v>53</v>
      </c>
      <c r="D116" s="64">
        <v>338</v>
      </c>
      <c r="E116" s="52"/>
    </row>
    <row r="117" spans="1:38" ht="62" x14ac:dyDescent="0.25">
      <c r="A117" s="40">
        <f t="shared" si="2"/>
        <v>39</v>
      </c>
      <c r="B117" s="49" t="s">
        <v>113</v>
      </c>
      <c r="C117" s="50" t="s">
        <v>40</v>
      </c>
      <c r="D117" s="53" t="s">
        <v>114</v>
      </c>
      <c r="E117" s="52"/>
    </row>
    <row r="118" spans="1:38" s="46" customFormat="1" ht="13.5" customHeight="1" x14ac:dyDescent="0.25">
      <c r="A118" s="65"/>
      <c r="B118" s="66"/>
      <c r="C118" s="67"/>
      <c r="D118" s="68"/>
      <c r="E118" s="68"/>
      <c r="F118" s="1"/>
      <c r="G118" s="1"/>
    </row>
    <row r="119" spans="1:38" ht="30" customHeight="1" x14ac:dyDescent="0.25">
      <c r="A119" s="92" t="s">
        <v>115</v>
      </c>
      <c r="B119" s="92"/>
      <c r="C119" s="92"/>
      <c r="D119" s="92"/>
      <c r="E119" s="92"/>
    </row>
    <row r="120" spans="1:38" s="71" customFormat="1" ht="30" customHeight="1" x14ac:dyDescent="0.35">
      <c r="A120" s="93" t="s">
        <v>116</v>
      </c>
      <c r="B120" s="93"/>
      <c r="C120" s="93"/>
      <c r="D120" s="93"/>
      <c r="E120" s="93"/>
      <c r="F120" s="69"/>
      <c r="G120" s="70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71" customFormat="1" ht="30" customHeight="1" x14ac:dyDescent="0.35">
      <c r="A121" s="91" t="s">
        <v>117</v>
      </c>
      <c r="B121" s="91"/>
      <c r="C121" s="91"/>
      <c r="D121" s="91"/>
      <c r="E121" s="91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 s="71" customFormat="1" ht="45" customHeight="1" x14ac:dyDescent="0.35">
      <c r="A122" s="94" t="s">
        <v>118</v>
      </c>
      <c r="B122" s="94"/>
      <c r="C122" s="94"/>
      <c r="D122" s="94"/>
      <c r="E122" s="94"/>
      <c r="F122" s="72"/>
      <c r="G122" s="72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</row>
    <row r="123" spans="1:38" s="71" customFormat="1" ht="45" customHeight="1" x14ac:dyDescent="0.35">
      <c r="A123" s="95" t="s">
        <v>119</v>
      </c>
      <c r="B123" s="95"/>
      <c r="C123" s="95"/>
      <c r="D123" s="95"/>
      <c r="E123" s="95"/>
      <c r="F123" s="73"/>
      <c r="G123" s="73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</row>
    <row r="124" spans="1:38" s="71" customFormat="1" ht="45" customHeight="1" x14ac:dyDescent="0.35">
      <c r="A124" s="94" t="s">
        <v>120</v>
      </c>
      <c r="B124" s="94"/>
      <c r="C124" s="94"/>
      <c r="D124" s="94"/>
      <c r="E124" s="94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</row>
    <row r="125" spans="1:38" s="71" customFormat="1" ht="82.5" customHeight="1" x14ac:dyDescent="0.35">
      <c r="A125" s="91" t="s">
        <v>121</v>
      </c>
      <c r="B125" s="91"/>
      <c r="C125" s="91"/>
      <c r="D125" s="91"/>
      <c r="E125" s="91"/>
      <c r="F125" s="74"/>
      <c r="G125" s="74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</row>
    <row r="126" spans="1:38" s="71" customFormat="1" ht="55" customHeight="1" x14ac:dyDescent="0.35">
      <c r="A126" s="91" t="s">
        <v>122</v>
      </c>
      <c r="B126" s="91"/>
      <c r="C126" s="91"/>
      <c r="D126" s="91"/>
      <c r="E126" s="91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</row>
    <row r="127" spans="1:38" s="71" customFormat="1" ht="55" customHeight="1" x14ac:dyDescent="0.35">
      <c r="A127" s="91" t="s">
        <v>123</v>
      </c>
      <c r="B127" s="91"/>
      <c r="C127" s="91"/>
      <c r="D127" s="91"/>
      <c r="E127" s="91"/>
      <c r="F127" s="75"/>
      <c r="G127" s="76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</row>
    <row r="128" spans="1:38" s="78" customFormat="1" ht="45" customHeight="1" x14ac:dyDescent="0.35">
      <c r="A128" s="91" t="s">
        <v>124</v>
      </c>
      <c r="B128" s="91"/>
      <c r="C128" s="91"/>
      <c r="D128" s="91"/>
      <c r="E128" s="91"/>
      <c r="F128" s="77"/>
    </row>
    <row r="129" spans="1:38" ht="45" customHeight="1" x14ac:dyDescent="0.25">
      <c r="A129" s="91" t="s">
        <v>125</v>
      </c>
      <c r="B129" s="91"/>
      <c r="C129" s="91"/>
      <c r="D129" s="91"/>
      <c r="E129" s="91"/>
    </row>
    <row r="130" spans="1:38" ht="55" customHeight="1" x14ac:dyDescent="0.25">
      <c r="A130" s="91" t="s">
        <v>126</v>
      </c>
      <c r="B130" s="91"/>
      <c r="C130" s="91"/>
      <c r="D130" s="91"/>
      <c r="E130" s="91"/>
    </row>
    <row r="131" spans="1:38" ht="45" customHeight="1" x14ac:dyDescent="0.25">
      <c r="A131" s="91" t="s">
        <v>127</v>
      </c>
      <c r="B131" s="91"/>
      <c r="C131" s="91"/>
      <c r="D131" s="91"/>
      <c r="E131" s="91"/>
    </row>
    <row r="132" spans="1:38" s="79" customFormat="1" ht="45" customHeight="1" x14ac:dyDescent="0.25">
      <c r="A132" s="91" t="s">
        <v>128</v>
      </c>
      <c r="B132" s="91"/>
      <c r="C132" s="91"/>
      <c r="D132" s="91"/>
      <c r="E132" s="91"/>
    </row>
    <row r="133" spans="1:38" ht="21" customHeight="1" x14ac:dyDescent="0.25">
      <c r="A133" s="91" t="s">
        <v>129</v>
      </c>
      <c r="B133" s="91"/>
      <c r="C133" s="91"/>
      <c r="D133" s="91"/>
      <c r="E133" s="91"/>
    </row>
    <row r="134" spans="1:38" ht="37.5" customHeight="1" x14ac:dyDescent="0.25">
      <c r="A134" s="92" t="s">
        <v>130</v>
      </c>
      <c r="B134" s="92"/>
      <c r="C134" s="92"/>
      <c r="D134" s="92"/>
      <c r="E134" s="92"/>
    </row>
    <row r="135" spans="1:38" ht="57" customHeight="1" x14ac:dyDescent="0.25">
      <c r="A135" s="91" t="s">
        <v>131</v>
      </c>
      <c r="B135" s="91"/>
      <c r="C135" s="91"/>
      <c r="D135" s="91"/>
      <c r="E135" s="91"/>
    </row>
    <row r="136" spans="1:38" ht="111" customHeight="1" x14ac:dyDescent="0.25">
      <c r="A136" s="91" t="s">
        <v>132</v>
      </c>
      <c r="B136" s="91"/>
      <c r="C136" s="91"/>
      <c r="D136" s="91"/>
      <c r="E136" s="91"/>
    </row>
    <row r="137" spans="1:38" ht="58.5" customHeight="1" x14ac:dyDescent="0.25">
      <c r="A137" s="91" t="s">
        <v>133</v>
      </c>
      <c r="B137" s="91"/>
      <c r="C137" s="91"/>
      <c r="D137" s="91"/>
      <c r="E137" s="91"/>
    </row>
    <row r="138" spans="1:38" ht="120" customHeight="1" x14ac:dyDescent="0.25">
      <c r="A138" s="91" t="s">
        <v>134</v>
      </c>
      <c r="B138" s="91"/>
      <c r="C138" s="91"/>
      <c r="D138" s="91"/>
      <c r="E138" s="91"/>
    </row>
    <row r="139" spans="1:38" ht="45" customHeight="1" x14ac:dyDescent="0.25">
      <c r="A139" s="91" t="s">
        <v>135</v>
      </c>
      <c r="B139" s="91"/>
      <c r="C139" s="91"/>
      <c r="D139" s="91"/>
      <c r="E139" s="91"/>
    </row>
    <row r="140" spans="1:38" ht="102" customHeight="1" x14ac:dyDescent="0.25">
      <c r="A140" s="91" t="s">
        <v>136</v>
      </c>
      <c r="B140" s="91"/>
      <c r="C140" s="91"/>
      <c r="D140" s="91"/>
      <c r="E140" s="91"/>
    </row>
    <row r="141" spans="1:38" s="46" customFormat="1" ht="13.5" customHeight="1" x14ac:dyDescent="0.25">
      <c r="A141" s="65"/>
      <c r="B141" s="66"/>
      <c r="C141" s="67"/>
      <c r="D141" s="68"/>
      <c r="E141" s="68"/>
      <c r="F141" s="1"/>
      <c r="G141" s="1"/>
    </row>
    <row r="142" spans="1:38" s="71" customFormat="1" ht="15.5" x14ac:dyDescent="0.35">
      <c r="A142" s="80" t="s">
        <v>137</v>
      </c>
      <c r="B142" s="81"/>
      <c r="C142" s="81"/>
      <c r="D142" s="81"/>
      <c r="E142" s="81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</row>
    <row r="143" spans="1:38" ht="15.5" x14ac:dyDescent="0.25">
      <c r="A143" s="82"/>
      <c r="B143" s="14" t="s">
        <v>138</v>
      </c>
      <c r="C143" s="14"/>
      <c r="D143" s="83"/>
      <c r="E143" s="84"/>
    </row>
    <row r="144" spans="1:38" s="71" customFormat="1" ht="15.5" x14ac:dyDescent="0.35">
      <c r="A144" s="85" t="s">
        <v>0</v>
      </c>
      <c r="B144" s="85"/>
      <c r="C144" s="85"/>
      <c r="D144" s="85"/>
      <c r="E144" s="85"/>
      <c r="F144" s="70"/>
      <c r="G144" s="70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</row>
    <row r="145" spans="1:5" ht="15.5" x14ac:dyDescent="0.25">
      <c r="A145" s="82"/>
      <c r="B145" s="14" t="s">
        <v>139</v>
      </c>
      <c r="C145" s="4"/>
      <c r="D145" s="86"/>
      <c r="E145" s="84"/>
    </row>
    <row r="146" spans="1:5" ht="15.5" x14ac:dyDescent="0.25">
      <c r="B146" s="19"/>
      <c r="C146" s="16"/>
    </row>
  </sheetData>
  <autoFilter ref="A42:E143" xr:uid="{00000000-0009-0000-0000-000000000000}"/>
  <mergeCells count="69">
    <mergeCell ref="A11:B11"/>
    <mergeCell ref="A2:B2"/>
    <mergeCell ref="C2:E2"/>
    <mergeCell ref="A3:B3"/>
    <mergeCell ref="C3:E3"/>
    <mergeCell ref="A4:B4"/>
    <mergeCell ref="C4:E4"/>
    <mergeCell ref="A7:B7"/>
    <mergeCell ref="C7:E7"/>
    <mergeCell ref="A8:B8"/>
    <mergeCell ref="C8:E8"/>
    <mergeCell ref="A10:B10"/>
    <mergeCell ref="A30:E30"/>
    <mergeCell ref="A12:B12"/>
    <mergeCell ref="A15:B15"/>
    <mergeCell ref="A16:B16"/>
    <mergeCell ref="A18:B18"/>
    <mergeCell ref="A19:B19"/>
    <mergeCell ref="A20:B20"/>
    <mergeCell ref="A23:B23"/>
    <mergeCell ref="A24:B24"/>
    <mergeCell ref="A25:B25"/>
    <mergeCell ref="A27:E27"/>
    <mergeCell ref="A28:E28"/>
    <mergeCell ref="A55:E55"/>
    <mergeCell ref="A31:E31"/>
    <mergeCell ref="A33:E33"/>
    <mergeCell ref="A34:E34"/>
    <mergeCell ref="A35:E35"/>
    <mergeCell ref="A37:E37"/>
    <mergeCell ref="A39:E39"/>
    <mergeCell ref="A43:E43"/>
    <mergeCell ref="A44:E44"/>
    <mergeCell ref="A48:E48"/>
    <mergeCell ref="A50:E50"/>
    <mergeCell ref="A51:E51"/>
    <mergeCell ref="A119:E119"/>
    <mergeCell ref="A67:E67"/>
    <mergeCell ref="A70:E70"/>
    <mergeCell ref="A71:E71"/>
    <mergeCell ref="A75:E75"/>
    <mergeCell ref="A87:E87"/>
    <mergeCell ref="A91:E91"/>
    <mergeCell ref="A94:E94"/>
    <mergeCell ref="A95:E95"/>
    <mergeCell ref="A99:E99"/>
    <mergeCell ref="A111:E111"/>
    <mergeCell ref="A115:E115"/>
    <mergeCell ref="A131:E131"/>
    <mergeCell ref="A120:E120"/>
    <mergeCell ref="A121:E121"/>
    <mergeCell ref="A122:E122"/>
    <mergeCell ref="A123:E123"/>
    <mergeCell ref="A124:E124"/>
    <mergeCell ref="A125:E125"/>
    <mergeCell ref="A126:E126"/>
    <mergeCell ref="A127:E127"/>
    <mergeCell ref="A128:E128"/>
    <mergeCell ref="A129:E129"/>
    <mergeCell ref="A130:E130"/>
    <mergeCell ref="A138:E138"/>
    <mergeCell ref="A139:E139"/>
    <mergeCell ref="A140:E140"/>
    <mergeCell ref="A132:E132"/>
    <mergeCell ref="A133:E133"/>
    <mergeCell ref="A134:E134"/>
    <mergeCell ref="A135:E135"/>
    <mergeCell ref="A136:E136"/>
    <mergeCell ref="A137:E137"/>
  </mergeCells>
  <pageMargins left="0.25" right="0.25" top="0.75" bottom="0.75" header="0.3" footer="0.3"/>
  <pageSetup paperSize="9" scale="7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Техническое задание</vt:lpstr>
      <vt:lpstr>'Техническое задание'!Заголовки_для_печати</vt:lpstr>
      <vt:lpstr>'Техническое задание'!Область_печати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Скопец Юрий Владимирович</dc:creator>
  <cp:lastModifiedBy>Хамидулин Саяр Гаярович</cp:lastModifiedBy>
  <dcterms:created xsi:type="dcterms:W3CDTF">2026-02-09T06:03:17Z</dcterms:created>
  <dcterms:modified xsi:type="dcterms:W3CDTF">2026-02-09T07:25:37Z</dcterms:modified>
</cp:coreProperties>
</file>